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tavola 1" sheetId="1" r:id="rId1"/>
    <sheet name="tavola 2" sheetId="2" r:id="rId2"/>
    <sheet name="tavola 2  segue" sheetId="3" r:id="rId3"/>
    <sheet name="segue tavola 2" sheetId="4" r:id="rId4"/>
    <sheet name="segue tavola2" sheetId="5" r:id="rId5"/>
    <sheet name="tavola 3" sheetId="6" r:id="rId6"/>
    <sheet name="tavola 4 - tavola 5" sheetId="7" r:id="rId7"/>
    <sheet name="Foglio1" sheetId="8" r:id="rId8"/>
    <sheet name="Foglio2" sheetId="9" r:id="rId9"/>
    <sheet name="Foglio3" sheetId="10" r:id="rId10"/>
    <sheet name="Foglio4" sheetId="11" r:id="rId11"/>
    <sheet name="Foglio5" sheetId="12" r:id="rId12"/>
    <sheet name="Foglio6" sheetId="13" r:id="rId13"/>
    <sheet name="Foglio7" sheetId="14" r:id="rId14"/>
    <sheet name="Foglio8" sheetId="15" r:id="rId15"/>
  </sheets>
  <definedNames>
    <definedName name="_xlnm.Print_Area" localSheetId="3">'segue tavola 2'!$A$1:$L$46</definedName>
    <definedName name="_xlnm.Print_Area" localSheetId="4">'segue tavola2'!$A$1:$N$48</definedName>
    <definedName name="_xlnm.Print_Area" localSheetId="0">'tavola 1'!$A$1:$G$46</definedName>
    <definedName name="_xlnm.Print_Area" localSheetId="1">'tavola 2'!$A$1:$L$47</definedName>
    <definedName name="_xlnm.Print_Area" localSheetId="2">'tavola 2  segue'!$A$1:$L$46</definedName>
    <definedName name="_xlnm.Print_Area" localSheetId="5">'tavola 3'!$A$1:$O$45</definedName>
    <definedName name="_xlnm.Print_Area" localSheetId="6">'tavola 4 - tavola 5'!$A$1:$H$60</definedName>
  </definedNames>
  <calcPr fullCalcOnLoad="1"/>
</workbook>
</file>

<file path=xl/sharedStrings.xml><?xml version="1.0" encoding="utf-8"?>
<sst xmlns="http://schemas.openxmlformats.org/spreadsheetml/2006/main" count="610" uniqueCount="140">
  <si>
    <t>MUNICIPI</t>
  </si>
  <si>
    <t>ISCRITTI</t>
  </si>
  <si>
    <t>VOTANTI</t>
  </si>
  <si>
    <t>v.a.</t>
  </si>
  <si>
    <t>% votanti                                  su iscritti</t>
  </si>
  <si>
    <t>% voti validi                                      su votanti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</si>
  <si>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</si>
  <si>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</si>
  <si>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</si>
  <si>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</si>
  <si>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</si>
  <si>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</si>
  <si>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</si>
  <si>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</si>
  <si>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</si>
  <si>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</si>
  <si>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</si>
  <si>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</si>
  <si>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</si>
  <si>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</si>
  <si>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XVI</t>
  </si>
  <si>
    <t>XVIII</t>
  </si>
  <si>
    <t>XIX</t>
  </si>
  <si>
    <t>XX</t>
  </si>
  <si>
    <t>Totale</t>
  </si>
  <si>
    <t xml:space="preserve">Fonte: Direzione Anagrafe e servizi elettorali - U.O. Servizi elettorali                                           </t>
  </si>
  <si>
    <t>%</t>
  </si>
  <si>
    <t>Casapound
Italia</t>
  </si>
  <si>
    <t>(a) La successione dei partiti nella tavola segue quella della scheda elettorale, cioè l'ordine di presentazione delle liste.</t>
  </si>
  <si>
    <t>CLASSI DI ETA'</t>
  </si>
  <si>
    <t>TOTALE</t>
  </si>
  <si>
    <t>18 - 24</t>
  </si>
  <si>
    <t>25 - 29</t>
  </si>
  <si>
    <t>30 - 34</t>
  </si>
  <si>
    <t>40 - 44</t>
  </si>
  <si>
    <t>45 - 49</t>
  </si>
  <si>
    <t>50 - 54</t>
  </si>
  <si>
    <t>55 - 59</t>
  </si>
  <si>
    <t>60 - 64</t>
  </si>
  <si>
    <t>oltre i 65</t>
  </si>
  <si>
    <t>Maschi e Femmine</t>
  </si>
  <si>
    <t>Femmine</t>
  </si>
  <si>
    <t xml:space="preserve">MASCHI </t>
  </si>
  <si>
    <t>FEMMINE</t>
  </si>
  <si>
    <t>Nuovo</t>
  </si>
  <si>
    <t>Vecchio</t>
  </si>
  <si>
    <t>I + XVII</t>
  </si>
  <si>
    <t>II + III</t>
  </si>
  <si>
    <t>VI + VII</t>
  </si>
  <si>
    <t>IX + X</t>
  </si>
  <si>
    <t xml:space="preserve">XI </t>
  </si>
  <si>
    <t>XIV</t>
  </si>
  <si>
    <t xml:space="preserve">(a) A seguito dell’approvazione dello  Statuto di Roma  Capitale e della  successiva  deliberazione di Assemblea  Capitolina  n.11/2013, sono state ridefinite le delimitazioni dei Municipi di Roma Capitale, con la riduzione del  loro numero,  da 19 a 15;  pertanto per le elezioni Amministrative Comunali del 26 e 27 maggio 2013 e  per il turno di ballottaggio del 9 e 10 giugno si è tenuto conto della nuova suddivisione del territorio.
</t>
  </si>
  <si>
    <t>Comunali 2013 - Iscritti e votanti per municipio</t>
  </si>
  <si>
    <t>PLI Liberiamo Roma De Blasio Sindaco</t>
  </si>
  <si>
    <t>Repubblica Romana x Medici Sindaco</t>
  </si>
  <si>
    <t>Sinistra per Roma Rifondazione Comunisti Italiani</t>
  </si>
  <si>
    <t>♯Romapirata</t>
  </si>
  <si>
    <t>Lista Civica Militia Christi</t>
  </si>
  <si>
    <t>Dimezziamo lo stipendio ai politici</t>
  </si>
  <si>
    <t>Lista dei grilli parlanti no euro</t>
  </si>
  <si>
    <t>Forza
Roma</t>
  </si>
  <si>
    <t>Viva
l'Italia</t>
  </si>
  <si>
    <t>No alla chiusura degli ospedali operatori sanitari</t>
  </si>
  <si>
    <t>La zampa animalisti ambientalisti no alla vivisezione</t>
  </si>
  <si>
    <t>Pensioni
e dignità</t>
  </si>
  <si>
    <t>Lega
italica</t>
  </si>
  <si>
    <t>Fronte giustizialista</t>
  </si>
  <si>
    <t>Partito  Italia  nuova</t>
  </si>
  <si>
    <t>Roma Capitale
è tua</t>
  </si>
  <si>
    <t>Progetto Roma Alessandro Bianchi sindaco</t>
  </si>
  <si>
    <t>Movimento cantiere Italia</t>
  </si>
  <si>
    <t>Fiamma tricolore destra sociale</t>
  </si>
  <si>
    <t>Italia
cristiana</t>
  </si>
  <si>
    <t xml:space="preserve">Fonte: Direzione Anagrafe e servizi elettorali - U.O. Servizi elettorali                                    </t>
  </si>
  <si>
    <t>Movimento unione italiano</t>
  </si>
  <si>
    <t>Fratelli d'Italia Alemanno Sindaco</t>
  </si>
  <si>
    <t>La Destra
Storace</t>
  </si>
  <si>
    <t>Cittadini x Roma Alemanno</t>
  </si>
  <si>
    <t>Movimento Azzurri Italiani</t>
  </si>
  <si>
    <t>Il Popolo della Libertà Berlusconi per Alemanno</t>
  </si>
  <si>
    <t>Roma
risorge</t>
  </si>
  <si>
    <t>Italia
reale</t>
  </si>
  <si>
    <t>Movimento
5 stelle</t>
  </si>
  <si>
    <t>Popolari liberi
e forti</t>
  </si>
  <si>
    <t>Verdi ecologisti reti civiche animalisti</t>
  </si>
  <si>
    <t>Partito democratico</t>
  </si>
  <si>
    <t>Sinistra ecologia libertà con Vendola</t>
  </si>
  <si>
    <t>Centro democraticco diritti e libertà</t>
  </si>
  <si>
    <t>Lista civica
Marino Sindaco</t>
  </si>
  <si>
    <t>Partito Socialista Italiano</t>
  </si>
  <si>
    <t xml:space="preserve">Forza
nuova </t>
  </si>
  <si>
    <t>Cambiamo con Roma</t>
  </si>
  <si>
    <t>Alfio Marchini Sindaco</t>
  </si>
  <si>
    <t>Totale voti di lista</t>
  </si>
  <si>
    <t>Voti solo per il Sindaco</t>
  </si>
  <si>
    <t>Totale  voti  validi</t>
  </si>
  <si>
    <t xml:space="preserve">Fonte: Direzione Anagrafe e servizi elettorali - U.O. Servizi elettorali </t>
  </si>
  <si>
    <t xml:space="preserve">ex Dipartimento Risorse Tecnologiche - Servizi Delegati - U.O.Servizi Elettorali  </t>
  </si>
  <si>
    <t>Stranieri (a)</t>
  </si>
  <si>
    <t>TORALE GENERALE</t>
  </si>
  <si>
    <t xml:space="preserve">35 - 39 </t>
  </si>
  <si>
    <t>(a) In base al Decreto Legislativo n.197 del 12 aprile 1996, per le elezioni amministrative comunali possono votare anche gli stranieri residenti, appartenenti all'Unione</t>
  </si>
  <si>
    <t xml:space="preserve"> Europea, che ne facciano domanda.</t>
  </si>
  <si>
    <t>per nazionaltà</t>
  </si>
  <si>
    <t xml:space="preserve">NAZIONE </t>
  </si>
  <si>
    <t>M</t>
  </si>
  <si>
    <t>F</t>
  </si>
  <si>
    <t>Austria</t>
  </si>
  <si>
    <t>Belgio</t>
  </si>
  <si>
    <t>Bulgaria</t>
  </si>
  <si>
    <t>Cipro</t>
  </si>
  <si>
    <t>Danimarca</t>
  </si>
  <si>
    <t>Finlandia</t>
  </si>
  <si>
    <t>Francia</t>
  </si>
  <si>
    <t>Germania</t>
  </si>
  <si>
    <t>Grecia</t>
  </si>
  <si>
    <t>Irlanda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</si>
  <si>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</si>
  <si>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</si>
  <si>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</si>
  <si>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</si>
  <si>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</si>
  <si>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</si>
  <si>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</si>
  <si>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Repubblica Ceca</t>
  </si>
  <si>
    <t>Romania</t>
  </si>
  <si>
    <t>Slovacchia</t>
  </si>
  <si>
    <t>Slovenia</t>
  </si>
  <si>
    <t>Spagna</t>
  </si>
  <si>
    <t>Svezia</t>
  </si>
  <si>
    <t>Ungheria</t>
  </si>
  <si>
    <t>(a) In base al Decreto Legislativo  n.197 del 12 aprile 1996, per le elezioni amministrative comunali possono votare anche gli stranieri residenti, appartenenti all' Unione Europea, che ne facciano domanda.</t>
  </si>
  <si>
    <t>votato per la prima volta per sesso e municipio</t>
  </si>
  <si>
    <t>Tavola 1 - Elezioni amministrative comunali  (a) 2013 - Iscritti e votanti per municipio</t>
  </si>
  <si>
    <t>Tavola 2 - Elezioni amministrative comunali 2013 - Voti di lista per municipio (a)</t>
  </si>
  <si>
    <r>
      <rPr>
        <i/>
        <sz val="10"/>
        <rFont val="Arial"/>
        <family val="2"/>
      </rPr>
      <t>segue</t>
    </r>
    <r>
      <rPr>
        <sz val="10"/>
        <rFont val="Arial"/>
        <family val="2"/>
      </rPr>
      <t xml:space="preserve"> Tavola 2 - Elezioni amministrative comunali 2013 - Voti di lista per municipio (a)</t>
    </r>
  </si>
  <si>
    <t>Tavola 3 - Elezioni amministrative comunali 2013 - Elettori per classi di età, sesso e municipio (a)</t>
  </si>
  <si>
    <t xml:space="preserve">Tavola 4 - Elezioni amministrative comunali 2013 - Elettori stranieri (a) </t>
  </si>
  <si>
    <t xml:space="preserve">Tavola 5 - Elezioni amministrative comunali 2013 - Elettori che hanno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</si>
</sst>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-* #,##0.0_-;\-* #,##0.0_-;_-* &quot;-&quot;?_-;_-@_-"/>
    <numFmt numFmtId="167" formatCode="#,##0.0_ ;\-#,##0.0\ "/>
    <numFmt numFmtId="168" formatCode="_-* #,##0.0_-;\-* #,##0.0_-;_-* &quot;-&quot;_-;_-@_-"/>
    <numFmt numFmtId="169" formatCode="#,##0_ ;\-#,##0\ "/>
    <numFmt numFmtId="170" formatCode="_-* #,##0_-;\-* #,##0_-;_-* &quot;-&quot;??_-;_-@_-"/>
    <numFmt numFmtId="171" formatCode="_-* #,##0.0_-;\-* #,##0.0_-;_-* &quot;-&quot;??_-;_-@_-"/>
    <numFmt numFmtId="172" formatCode="_-[$€-2]\ * #,##0.00_-;\-[$€-2]\ * #,##0.00_-;_-[$€-2]\ * &quot;-&quot;??_-"/>
  </numFmts>
  <fonts count="54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B3735"/>
      </left>
      <right style="thin">
        <color rgb="FF9B3735"/>
      </right>
      <top style="thin">
        <color rgb="FF9B3735"/>
      </top>
      <bottom style="thin">
        <color rgb="FF9B3735"/>
      </bottom>
    </border>
    <border>
      <left style="thin">
        <color rgb="FF9B3735"/>
      </left>
      <right>
        <color indexed="63"/>
      </right>
      <top style="thin">
        <color rgb="FF9B3735"/>
      </top>
      <bottom style="thin">
        <color rgb="FF9B3735"/>
      </bottom>
    </border>
    <border>
      <left style="thin">
        <color rgb="FF9B3735"/>
      </left>
      <right style="thin">
        <color rgb="FF9B3735"/>
      </right>
      <top>
        <color indexed="63"/>
      </top>
      <bottom>
        <color indexed="63"/>
      </bottom>
    </border>
    <border>
      <left style="thin">
        <color rgb="FF9B373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B3735"/>
      </right>
      <top>
        <color indexed="63"/>
      </top>
      <bottom>
        <color indexed="63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>
        <color rgb="FF9B3735"/>
      </left>
      <right style="thin">
        <color rgb="FF9B3735"/>
      </right>
      <top>
        <color indexed="63"/>
      </top>
      <bottom style="thin">
        <color rgb="FF9B3735"/>
      </bottom>
    </border>
    <border>
      <left style="thin">
        <color rgb="FF9B3735"/>
      </left>
      <right>
        <color indexed="63"/>
      </right>
      <top>
        <color indexed="63"/>
      </top>
      <bottom style="thin">
        <color rgb="FF9B3735"/>
      </bottom>
    </border>
    <border>
      <left style="thin">
        <color rgb="FF9B3735"/>
      </left>
      <right style="thin">
        <color rgb="FF9B3735"/>
      </right>
      <top>
        <color indexed="63"/>
      </top>
      <bottom style="thin">
        <color rgb="FFC00000"/>
      </bottom>
    </border>
    <border>
      <left style="thin">
        <color rgb="FF9B3735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9B3735"/>
      </bottom>
    </border>
    <border>
      <left>
        <color indexed="63"/>
      </left>
      <right style="thin">
        <color rgb="FF9B3735"/>
      </right>
      <top>
        <color indexed="63"/>
      </top>
      <bottom style="thin">
        <color rgb="FF9B3735"/>
      </bottom>
    </border>
    <border>
      <left>
        <color indexed="63"/>
      </left>
      <right>
        <color indexed="63"/>
      </right>
      <top style="thin">
        <color rgb="FF9B3735"/>
      </top>
      <bottom style="thin">
        <color rgb="FF9B3735"/>
      </bottom>
    </border>
    <border>
      <left>
        <color indexed="63"/>
      </left>
      <right style="thin">
        <color rgb="FF9B3735"/>
      </right>
      <top style="thin">
        <color rgb="FF9B3735"/>
      </top>
      <bottom style="thin">
        <color rgb="FF9B3735"/>
      </bottom>
    </border>
    <border>
      <left style="thin">
        <color rgb="FF9B3735"/>
      </left>
      <right>
        <color indexed="63"/>
      </right>
      <top style="thin">
        <color rgb="FF9B3735"/>
      </top>
      <bottom>
        <color indexed="63"/>
      </bottom>
    </border>
    <border>
      <left>
        <color indexed="63"/>
      </left>
      <right>
        <color indexed="63"/>
      </right>
      <top style="thin">
        <color rgb="FF9B373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9B3735"/>
      </right>
      <top>
        <color indexed="63"/>
      </top>
      <bottom style="thin">
        <color rgb="FFC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2" fontId="2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49" applyFont="1">
      <alignment/>
      <protection/>
    </xf>
    <xf numFmtId="41" fontId="3" fillId="0" borderId="0" xfId="46" applyFont="1" applyAlignment="1">
      <alignment/>
    </xf>
    <xf numFmtId="164" fontId="3" fillId="0" borderId="0" xfId="49" applyNumberFormat="1" applyFont="1">
      <alignment/>
      <protection/>
    </xf>
    <xf numFmtId="0" fontId="2" fillId="0" borderId="0" xfId="49" applyFont="1" applyBorder="1" applyAlignment="1">
      <alignment vertical="center"/>
      <protection/>
    </xf>
    <xf numFmtId="0" fontId="2" fillId="0" borderId="0" xfId="49" applyFont="1">
      <alignment/>
      <protection/>
    </xf>
    <xf numFmtId="0" fontId="4" fillId="0" borderId="10" xfId="49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166" fontId="4" fillId="0" borderId="12" xfId="49" applyNumberFormat="1" applyFont="1" applyBorder="1" applyAlignment="1">
      <alignment horizontal="right"/>
      <protection/>
    </xf>
    <xf numFmtId="41" fontId="4" fillId="0" borderId="12" xfId="49" applyNumberFormat="1" applyFont="1" applyBorder="1">
      <alignment/>
      <protection/>
    </xf>
    <xf numFmtId="166" fontId="4" fillId="0" borderId="13" xfId="49" applyNumberFormat="1" applyFont="1" applyBorder="1" applyAlignment="1">
      <alignment horizontal="right"/>
      <protection/>
    </xf>
    <xf numFmtId="49" fontId="4" fillId="0" borderId="14" xfId="49" applyNumberFormat="1" applyFont="1" applyBorder="1" applyAlignment="1">
      <alignment horizontal="centerContinuous" vertical="center"/>
      <protection/>
    </xf>
    <xf numFmtId="41" fontId="4" fillId="0" borderId="12" xfId="46" applyFont="1" applyBorder="1" applyAlignment="1">
      <alignment/>
    </xf>
    <xf numFmtId="0" fontId="6" fillId="0" borderId="14" xfId="49" applyFont="1" applyBorder="1" applyAlignment="1">
      <alignment horizontal="center"/>
      <protection/>
    </xf>
    <xf numFmtId="0" fontId="2" fillId="0" borderId="14" xfId="49" applyFont="1" applyBorder="1">
      <alignment/>
      <protection/>
    </xf>
    <xf numFmtId="0" fontId="2" fillId="0" borderId="12" xfId="49" applyFont="1" applyBorder="1" applyAlignment="1">
      <alignment horizontal="left" indent="4"/>
      <protection/>
    </xf>
    <xf numFmtId="166" fontId="2" fillId="0" borderId="12" xfId="49" applyNumberFormat="1" applyFont="1" applyBorder="1" applyAlignment="1">
      <alignment horizontal="right"/>
      <protection/>
    </xf>
    <xf numFmtId="41" fontId="2" fillId="0" borderId="12" xfId="49" applyNumberFormat="1" applyFont="1" applyBorder="1">
      <alignment/>
      <protection/>
    </xf>
    <xf numFmtId="0" fontId="2" fillId="0" borderId="13" xfId="49" applyFont="1" applyBorder="1" applyAlignment="1">
      <alignment horizontal="right"/>
      <protection/>
    </xf>
    <xf numFmtId="0" fontId="9" fillId="0" borderId="0" xfId="49" applyFont="1" applyBorder="1" applyAlignment="1">
      <alignment wrapText="1"/>
      <protection/>
    </xf>
    <xf numFmtId="0" fontId="53" fillId="0" borderId="0" xfId="49" applyFont="1" applyBorder="1" applyAlignment="1">
      <alignment/>
      <protection/>
    </xf>
    <xf numFmtId="0" fontId="53" fillId="0" borderId="0" xfId="49" applyFont="1" applyAlignment="1">
      <alignment/>
      <protection/>
    </xf>
    <xf numFmtId="0" fontId="9" fillId="0" borderId="0" xfId="49" applyFont="1" applyBorder="1">
      <alignment/>
      <protection/>
    </xf>
    <xf numFmtId="0" fontId="10" fillId="0" borderId="0" xfId="49" applyFont="1">
      <alignment/>
      <protection/>
    </xf>
    <xf numFmtId="0" fontId="11" fillId="0" borderId="0" xfId="49" applyFont="1">
      <alignment/>
      <protection/>
    </xf>
    <xf numFmtId="0" fontId="3" fillId="0" borderId="0" xfId="49" applyFont="1" applyBorder="1">
      <alignment/>
      <protection/>
    </xf>
    <xf numFmtId="0" fontId="4" fillId="0" borderId="12" xfId="49" applyFont="1" applyBorder="1">
      <alignment/>
      <protection/>
    </xf>
    <xf numFmtId="0" fontId="4" fillId="0" borderId="13" xfId="49" applyFont="1" applyBorder="1">
      <alignment/>
      <protection/>
    </xf>
    <xf numFmtId="41" fontId="6" fillId="0" borderId="12" xfId="46" applyFont="1" applyBorder="1" applyAlignment="1">
      <alignment/>
    </xf>
    <xf numFmtId="0" fontId="12" fillId="0" borderId="0" xfId="49" applyFont="1" applyBorder="1">
      <alignment/>
      <protection/>
    </xf>
    <xf numFmtId="0" fontId="12" fillId="0" borderId="0" xfId="49" applyFont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9" fillId="0" borderId="0" xfId="49" applyFont="1">
      <alignment/>
      <protection/>
    </xf>
    <xf numFmtId="41" fontId="3" fillId="0" borderId="0" xfId="49" applyNumberFormat="1" applyFont="1" applyBorder="1">
      <alignment/>
      <protection/>
    </xf>
    <xf numFmtId="41" fontId="4" fillId="0" borderId="12" xfId="49" applyNumberFormat="1" applyFont="1" applyBorder="1" applyAlignment="1">
      <alignment vertical="center" wrapText="1"/>
      <protection/>
    </xf>
    <xf numFmtId="41" fontId="2" fillId="0" borderId="0" xfId="46" applyFont="1" applyAlignment="1">
      <alignment/>
    </xf>
    <xf numFmtId="0" fontId="2" fillId="0" borderId="0" xfId="49" applyFont="1" applyAlignment="1">
      <alignment vertical="center"/>
      <protection/>
    </xf>
    <xf numFmtId="41" fontId="2" fillId="0" borderId="0" xfId="46" applyFont="1" applyFill="1" applyAlignment="1">
      <alignment/>
    </xf>
    <xf numFmtId="0" fontId="2" fillId="0" borderId="12" xfId="49" applyFont="1" applyBorder="1">
      <alignment/>
      <protection/>
    </xf>
    <xf numFmtId="0" fontId="2" fillId="0" borderId="0" xfId="49" applyFont="1" applyBorder="1" applyAlignment="1">
      <alignment/>
      <protection/>
    </xf>
    <xf numFmtId="0" fontId="8" fillId="0" borderId="0" xfId="49" applyFont="1" applyBorder="1" applyAlignment="1">
      <alignment vertical="center"/>
      <protection/>
    </xf>
    <xf numFmtId="0" fontId="2" fillId="0" borderId="0" xfId="49" applyFont="1" applyBorder="1" applyAlignment="1">
      <alignment vertical="top"/>
      <protection/>
    </xf>
    <xf numFmtId="41" fontId="4" fillId="0" borderId="13" xfId="46" applyFont="1" applyBorder="1" applyAlignment="1">
      <alignment/>
    </xf>
    <xf numFmtId="0" fontId="2" fillId="0" borderId="0" xfId="49" applyFont="1" applyBorder="1">
      <alignment/>
      <protection/>
    </xf>
    <xf numFmtId="41" fontId="6" fillId="0" borderId="13" xfId="46" applyFont="1" applyBorder="1" applyAlignment="1">
      <alignment/>
    </xf>
    <xf numFmtId="0" fontId="2" fillId="0" borderId="13" xfId="49" applyFont="1" applyBorder="1">
      <alignment/>
      <protection/>
    </xf>
    <xf numFmtId="165" fontId="3" fillId="0" borderId="0" xfId="49" applyNumberFormat="1" applyFont="1" applyBorder="1" applyAlignment="1">
      <alignment horizontal="center" vertical="center"/>
      <protection/>
    </xf>
    <xf numFmtId="0" fontId="6" fillId="0" borderId="15" xfId="49" applyFont="1" applyBorder="1" applyAlignment="1">
      <alignment horizontal="center" vertical="center" wrapText="1"/>
      <protection/>
    </xf>
    <xf numFmtId="0" fontId="4" fillId="0" borderId="16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 wrapText="1"/>
      <protection/>
    </xf>
    <xf numFmtId="0" fontId="12" fillId="0" borderId="15" xfId="49" applyFont="1" applyBorder="1">
      <alignment/>
      <protection/>
    </xf>
    <xf numFmtId="0" fontId="4" fillId="0" borderId="12" xfId="49" applyFont="1" applyBorder="1" applyAlignment="1">
      <alignment horizontal="left"/>
      <protection/>
    </xf>
    <xf numFmtId="41" fontId="4" fillId="0" borderId="12" xfId="49" applyNumberFormat="1" applyFont="1" applyBorder="1" applyAlignment="1">
      <alignment/>
      <protection/>
    </xf>
    <xf numFmtId="166" fontId="3" fillId="0" borderId="0" xfId="49" applyNumberFormat="1" applyFont="1" applyBorder="1" applyAlignment="1">
      <alignment horizontal="right"/>
      <protection/>
    </xf>
    <xf numFmtId="41" fontId="4" fillId="0" borderId="0" xfId="46" applyFont="1" applyBorder="1" applyAlignment="1">
      <alignment/>
    </xf>
    <xf numFmtId="0" fontId="6" fillId="0" borderId="17" xfId="49" applyFont="1" applyFill="1" applyBorder="1" applyAlignment="1">
      <alignment horizontal="center" vertical="center" wrapText="1"/>
      <protection/>
    </xf>
    <xf numFmtId="0" fontId="4" fillId="0" borderId="17" xfId="49" applyFont="1" applyFill="1" applyBorder="1" applyAlignment="1">
      <alignment horizontal="center" vertical="center" wrapText="1"/>
      <protection/>
    </xf>
    <xf numFmtId="41" fontId="4" fillId="0" borderId="12" xfId="46" applyFont="1" applyBorder="1" applyAlignment="1">
      <alignment/>
    </xf>
    <xf numFmtId="166" fontId="5" fillId="0" borderId="12" xfId="47" applyNumberFormat="1" applyFont="1" applyBorder="1" applyAlignment="1">
      <alignment horizontal="right"/>
    </xf>
    <xf numFmtId="166" fontId="5" fillId="0" borderId="13" xfId="47" applyNumberFormat="1" applyFont="1" applyBorder="1" applyAlignment="1">
      <alignment horizontal="right"/>
    </xf>
    <xf numFmtId="166" fontId="14" fillId="0" borderId="0" xfId="47" applyNumberFormat="1" applyFont="1" applyBorder="1" applyAlignment="1">
      <alignment horizontal="right"/>
    </xf>
    <xf numFmtId="168" fontId="3" fillId="0" borderId="0" xfId="46" applyNumberFormat="1" applyFont="1" applyBorder="1" applyAlignment="1">
      <alignment horizontal="left" vertical="center" wrapText="1" indent="1"/>
    </xf>
    <xf numFmtId="41" fontId="3" fillId="0" borderId="0" xfId="46" applyFont="1" applyBorder="1" applyAlignment="1">
      <alignment horizontal="left" vertical="center" wrapText="1" indent="1"/>
    </xf>
    <xf numFmtId="0" fontId="2" fillId="0" borderId="0" xfId="49" applyFont="1" applyFill="1" applyBorder="1">
      <alignment/>
      <protection/>
    </xf>
    <xf numFmtId="41" fontId="3" fillId="0" borderId="0" xfId="46" applyFont="1" applyFill="1" applyBorder="1" applyAlignment="1">
      <alignment horizontal="right"/>
    </xf>
    <xf numFmtId="41" fontId="4" fillId="0" borderId="12" xfId="46" applyFont="1" applyBorder="1" applyAlignment="1">
      <alignment horizontal="left"/>
    </xf>
    <xf numFmtId="41" fontId="4" fillId="0" borderId="12" xfId="49" applyNumberFormat="1" applyFont="1" applyBorder="1" applyAlignment="1">
      <alignment horizontal="right"/>
      <protection/>
    </xf>
    <xf numFmtId="41" fontId="6" fillId="0" borderId="12" xfId="46" applyFont="1" applyBorder="1" applyAlignment="1">
      <alignment horizontal="left"/>
    </xf>
    <xf numFmtId="166" fontId="7" fillId="0" borderId="12" xfId="47" applyNumberFormat="1" applyFont="1" applyBorder="1" applyAlignment="1">
      <alignment horizontal="right"/>
    </xf>
    <xf numFmtId="41" fontId="6" fillId="0" borderId="12" xfId="49" applyNumberFormat="1" applyFont="1" applyBorder="1" applyAlignment="1">
      <alignment horizontal="right"/>
      <protection/>
    </xf>
    <xf numFmtId="166" fontId="7" fillId="0" borderId="13" xfId="47" applyNumberFormat="1" applyFont="1" applyBorder="1" applyAlignment="1">
      <alignment horizontal="right"/>
    </xf>
    <xf numFmtId="166" fontId="15" fillId="0" borderId="0" xfId="47" applyNumberFormat="1" applyFont="1" applyBorder="1" applyAlignment="1">
      <alignment horizontal="right"/>
    </xf>
    <xf numFmtId="41" fontId="2" fillId="0" borderId="0" xfId="49" applyNumberFormat="1" applyFont="1" applyBorder="1">
      <alignment/>
      <protection/>
    </xf>
    <xf numFmtId="0" fontId="2" fillId="0" borderId="0" xfId="49" applyFont="1" applyBorder="1" applyAlignment="1">
      <alignment horizontal="right"/>
      <protection/>
    </xf>
    <xf numFmtId="0" fontId="9" fillId="0" borderId="0" xfId="49" applyFont="1" applyBorder="1" applyAlignment="1">
      <alignment horizontal="left" vertical="justify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41" fontId="4" fillId="0" borderId="12" xfId="46" applyFont="1" applyFill="1" applyBorder="1" applyAlignment="1">
      <alignment horizontal="right"/>
    </xf>
    <xf numFmtId="171" fontId="5" fillId="0" borderId="12" xfId="47" applyNumberFormat="1" applyFont="1" applyFill="1" applyBorder="1" applyAlignment="1">
      <alignment horizontal="right"/>
    </xf>
    <xf numFmtId="171" fontId="5" fillId="0" borderId="13" xfId="47" applyNumberFormat="1" applyFont="1" applyFill="1" applyBorder="1" applyAlignment="1">
      <alignment horizontal="right"/>
    </xf>
    <xf numFmtId="0" fontId="4" fillId="0" borderId="12" xfId="49" applyFont="1" applyBorder="1" applyAlignment="1">
      <alignment/>
      <protection/>
    </xf>
    <xf numFmtId="41" fontId="6" fillId="0" borderId="12" xfId="46" applyFont="1" applyBorder="1" applyAlignment="1">
      <alignment/>
    </xf>
    <xf numFmtId="171" fontId="7" fillId="0" borderId="12" xfId="47" applyNumberFormat="1" applyFont="1" applyFill="1" applyBorder="1" applyAlignment="1">
      <alignment horizontal="right"/>
    </xf>
    <xf numFmtId="171" fontId="7" fillId="0" borderId="13" xfId="47" applyNumberFormat="1" applyFont="1" applyFill="1" applyBorder="1" applyAlignment="1">
      <alignment horizontal="right"/>
    </xf>
    <xf numFmtId="164" fontId="4" fillId="0" borderId="12" xfId="49" applyNumberFormat="1" applyFont="1" applyFill="1" applyBorder="1" applyAlignment="1">
      <alignment horizontal="right" wrapText="1"/>
      <protection/>
    </xf>
    <xf numFmtId="41" fontId="4" fillId="0" borderId="13" xfId="46" applyFont="1" applyBorder="1" applyAlignment="1">
      <alignment/>
    </xf>
    <xf numFmtId="0" fontId="4" fillId="0" borderId="13" xfId="49" applyFont="1" applyBorder="1" applyAlignment="1">
      <alignment/>
      <protection/>
    </xf>
    <xf numFmtId="0" fontId="4" fillId="0" borderId="18" xfId="49" applyFont="1" applyBorder="1">
      <alignment/>
      <protection/>
    </xf>
    <xf numFmtId="0" fontId="4" fillId="0" borderId="19" xfId="49" applyFont="1" applyBorder="1">
      <alignment/>
      <protection/>
    </xf>
    <xf numFmtId="0" fontId="4" fillId="0" borderId="12" xfId="49" applyFont="1" applyFill="1" applyBorder="1" applyAlignment="1">
      <alignment horizontal="right" wrapText="1"/>
      <protection/>
    </xf>
    <xf numFmtId="168" fontId="5" fillId="0" borderId="12" xfId="49" applyNumberFormat="1" applyFont="1" applyBorder="1">
      <alignment/>
      <protection/>
    </xf>
    <xf numFmtId="170" fontId="4" fillId="0" borderId="12" xfId="47" applyNumberFormat="1" applyFont="1" applyBorder="1" applyAlignment="1">
      <alignment/>
    </xf>
    <xf numFmtId="41" fontId="6" fillId="0" borderId="12" xfId="49" applyNumberFormat="1" applyFont="1" applyBorder="1">
      <alignment/>
      <protection/>
    </xf>
    <xf numFmtId="166" fontId="6" fillId="0" borderId="12" xfId="49" applyNumberFormat="1" applyFont="1" applyBorder="1">
      <alignment/>
      <protection/>
    </xf>
    <xf numFmtId="41" fontId="6" fillId="0" borderId="12" xfId="49" applyNumberFormat="1" applyFont="1" applyBorder="1" applyAlignment="1">
      <alignment/>
      <protection/>
    </xf>
    <xf numFmtId="170" fontId="6" fillId="0" borderId="12" xfId="47" applyNumberFormat="1" applyFont="1" applyBorder="1" applyAlignment="1">
      <alignment/>
    </xf>
    <xf numFmtId="171" fontId="3" fillId="0" borderId="0" xfId="49" applyNumberFormat="1" applyFont="1">
      <alignment/>
      <protection/>
    </xf>
    <xf numFmtId="0" fontId="9" fillId="0" borderId="0" xfId="49" applyFont="1" applyFill="1" applyBorder="1" applyAlignment="1">
      <alignment horizontal="left" vertical="center" wrapText="1"/>
      <protection/>
    </xf>
    <xf numFmtId="0" fontId="9" fillId="0" borderId="0" xfId="49" applyFont="1" applyFill="1" applyBorder="1" applyAlignment="1">
      <alignment vertical="center" wrapText="1"/>
      <protection/>
    </xf>
    <xf numFmtId="0" fontId="9" fillId="33" borderId="10" xfId="49" applyFont="1" applyFill="1" applyBorder="1" applyAlignment="1">
      <alignment horizontal="center" vertical="center" wrapText="1"/>
      <protection/>
    </xf>
    <xf numFmtId="49" fontId="9" fillId="33" borderId="10" xfId="49" applyNumberFormat="1" applyFont="1" applyFill="1" applyBorder="1" applyAlignment="1">
      <alignment horizontal="center" vertical="center" wrapText="1"/>
      <protection/>
    </xf>
    <xf numFmtId="0" fontId="17" fillId="0" borderId="0" xfId="49" applyFont="1" applyBorder="1">
      <alignment/>
      <protection/>
    </xf>
    <xf numFmtId="41" fontId="3" fillId="0" borderId="0" xfId="46" applyFont="1" applyBorder="1" applyAlignment="1">
      <alignment/>
    </xf>
    <xf numFmtId="41" fontId="3" fillId="0" borderId="0" xfId="46" applyFont="1" applyAlignment="1">
      <alignment/>
    </xf>
    <xf numFmtId="41" fontId="12" fillId="0" borderId="0" xfId="46" applyFont="1" applyBorder="1" applyAlignment="1">
      <alignment/>
    </xf>
    <xf numFmtId="41" fontId="12" fillId="0" borderId="0" xfId="46" applyFont="1" applyAlignment="1">
      <alignment/>
    </xf>
    <xf numFmtId="41" fontId="2" fillId="0" borderId="0" xfId="46" applyFont="1" applyBorder="1" applyAlignment="1">
      <alignment/>
    </xf>
    <xf numFmtId="41" fontId="2" fillId="0" borderId="0" xfId="46" applyFont="1" applyFill="1" applyBorder="1" applyAlignment="1">
      <alignment/>
    </xf>
    <xf numFmtId="0" fontId="9" fillId="0" borderId="0" xfId="49" applyFont="1" applyAlignment="1">
      <alignment/>
      <protection/>
    </xf>
    <xf numFmtId="0" fontId="2" fillId="0" borderId="0" xfId="49">
      <alignment/>
      <protection/>
    </xf>
    <xf numFmtId="0" fontId="2" fillId="0" borderId="0" xfId="49" applyFont="1" applyAlignment="1">
      <alignment horizontal="left" vertical="top"/>
      <protection/>
    </xf>
    <xf numFmtId="0" fontId="2" fillId="0" borderId="0" xfId="49" applyFont="1" applyAlignment="1">
      <alignment horizontal="left" vertical="center"/>
      <protection/>
    </xf>
    <xf numFmtId="0" fontId="4" fillId="0" borderId="20" xfId="49" applyFont="1" applyBorder="1" applyAlignment="1">
      <alignment horizontal="center" vertical="center"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41" fontId="4" fillId="0" borderId="13" xfId="49" applyNumberFormat="1" applyFont="1" applyBorder="1" applyAlignment="1">
      <alignment vertical="center" wrapText="1"/>
      <protection/>
    </xf>
    <xf numFmtId="41" fontId="6" fillId="0" borderId="12" xfId="49" applyNumberFormat="1" applyFont="1" applyBorder="1" applyAlignment="1">
      <alignment vertical="center" wrapText="1"/>
      <protection/>
    </xf>
    <xf numFmtId="41" fontId="6" fillId="0" borderId="13" xfId="49" applyNumberFormat="1" applyFont="1" applyBorder="1" applyAlignment="1">
      <alignment vertical="center" wrapText="1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9" fillId="0" borderId="0" xfId="49" applyFont="1" applyAlignment="1">
      <alignment vertical="top" wrapText="1"/>
      <protection/>
    </xf>
    <xf numFmtId="0" fontId="2" fillId="0" borderId="0" xfId="49" applyFont="1" applyAlignment="1">
      <alignment horizontal="center"/>
      <protection/>
    </xf>
    <xf numFmtId="41" fontId="9" fillId="0" borderId="12" xfId="49" applyNumberFormat="1" applyFont="1" applyBorder="1" applyAlignment="1">
      <alignment vertical="center" wrapText="1"/>
      <protection/>
    </xf>
    <xf numFmtId="41" fontId="9" fillId="0" borderId="12" xfId="46" applyNumberFormat="1" applyFont="1" applyBorder="1" applyAlignment="1">
      <alignment horizontal="left" vertical="center"/>
    </xf>
    <xf numFmtId="41" fontId="9" fillId="0" borderId="12" xfId="46" applyNumberFormat="1" applyFont="1" applyBorder="1" applyAlignment="1">
      <alignment/>
    </xf>
    <xf numFmtId="41" fontId="9" fillId="0" borderId="13" xfId="46" applyNumberFormat="1" applyFont="1" applyBorder="1" applyAlignment="1">
      <alignment/>
    </xf>
    <xf numFmtId="41" fontId="9" fillId="0" borderId="12" xfId="46" applyNumberFormat="1" applyFont="1" applyBorder="1" applyAlignment="1">
      <alignment horizontal="center" vertical="center"/>
    </xf>
    <xf numFmtId="41" fontId="11" fillId="0" borderId="12" xfId="46" applyNumberFormat="1" applyFont="1" applyBorder="1" applyAlignment="1">
      <alignment/>
    </xf>
    <xf numFmtId="41" fontId="11" fillId="0" borderId="13" xfId="46" applyNumberFormat="1" applyFont="1" applyBorder="1" applyAlignment="1">
      <alignment/>
    </xf>
    <xf numFmtId="41" fontId="9" fillId="0" borderId="12" xfId="46" applyNumberFormat="1" applyFont="1" applyBorder="1" applyAlignment="1">
      <alignment/>
    </xf>
    <xf numFmtId="41" fontId="9" fillId="0" borderId="13" xfId="46" applyNumberFormat="1" applyFont="1" applyBorder="1" applyAlignment="1">
      <alignment/>
    </xf>
    <xf numFmtId="41" fontId="9" fillId="0" borderId="12" xfId="46" applyNumberFormat="1" applyFont="1" applyFill="1" applyBorder="1" applyAlignment="1">
      <alignment/>
    </xf>
    <xf numFmtId="41" fontId="11" fillId="0" borderId="12" xfId="46" applyNumberFormat="1" applyFont="1" applyBorder="1" applyAlignment="1">
      <alignment/>
    </xf>
    <xf numFmtId="41" fontId="11" fillId="0" borderId="13" xfId="46" applyNumberFormat="1" applyFont="1" applyBorder="1" applyAlignment="1">
      <alignment/>
    </xf>
    <xf numFmtId="0" fontId="2" fillId="0" borderId="0" xfId="49" applyFont="1" applyBorder="1" applyAlignment="1">
      <alignment vertical="center"/>
      <protection/>
    </xf>
    <xf numFmtId="0" fontId="2" fillId="0" borderId="0" xfId="49" applyFont="1" applyBorder="1" applyAlignment="1">
      <alignment/>
      <protection/>
    </xf>
    <xf numFmtId="0" fontId="2" fillId="0" borderId="0" xfId="49" applyFont="1" applyBorder="1" applyAlignment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4" fillId="0" borderId="22" xfId="49" applyFont="1" applyBorder="1" applyAlignment="1">
      <alignment horizontal="center" vertical="center" wrapText="1"/>
      <protection/>
    </xf>
    <xf numFmtId="0" fontId="4" fillId="0" borderId="23" xfId="49" applyFont="1" applyBorder="1" applyAlignment="1">
      <alignment horizontal="center" vertical="center" wrapText="1"/>
      <protection/>
    </xf>
    <xf numFmtId="165" fontId="4" fillId="0" borderId="18" xfId="49" applyNumberFormat="1" applyFont="1" applyBorder="1" applyAlignment="1">
      <alignment horizontal="center" vertical="center"/>
      <protection/>
    </xf>
    <xf numFmtId="165" fontId="4" fillId="0" borderId="19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left" wrapText="1"/>
      <protection/>
    </xf>
    <xf numFmtId="0" fontId="9" fillId="0" borderId="0" xfId="49" applyFont="1" applyBorder="1" applyAlignment="1">
      <alignment horizontal="justify" vertical="top" wrapText="1"/>
      <protection/>
    </xf>
    <xf numFmtId="0" fontId="9" fillId="0" borderId="0" xfId="49" applyFont="1" applyBorder="1" applyAlignment="1">
      <alignment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9" fillId="0" borderId="10" xfId="49" applyFont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6" fillId="0" borderId="14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3" fillId="0" borderId="14" xfId="49" applyFont="1" applyBorder="1" applyAlignment="1">
      <alignment horizontal="center"/>
      <protection/>
    </xf>
    <xf numFmtId="0" fontId="4" fillId="0" borderId="24" xfId="49" applyFont="1" applyBorder="1" applyAlignment="1">
      <alignment horizontal="center" vertical="center"/>
      <protection/>
    </xf>
    <xf numFmtId="0" fontId="4" fillId="0" borderId="25" xfId="49" applyFont="1" applyBorder="1" applyAlignment="1">
      <alignment horizontal="center" vertical="center"/>
      <protection/>
    </xf>
    <xf numFmtId="0" fontId="4" fillId="0" borderId="22" xfId="49" applyFont="1" applyBorder="1" applyAlignment="1">
      <alignment horizontal="center" vertical="center"/>
      <protection/>
    </xf>
    <xf numFmtId="0" fontId="4" fillId="0" borderId="23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 wrapText="1"/>
      <protection/>
    </xf>
    <xf numFmtId="0" fontId="4" fillId="0" borderId="19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left" vertical="center" wrapText="1"/>
      <protection/>
    </xf>
    <xf numFmtId="41" fontId="4" fillId="0" borderId="12" xfId="49" applyNumberFormat="1" applyFont="1" applyBorder="1" applyAlignment="1">
      <alignment horizontal="right"/>
      <protection/>
    </xf>
    <xf numFmtId="41" fontId="4" fillId="0" borderId="13" xfId="49" applyNumberFormat="1" applyFont="1" applyBorder="1" applyAlignment="1">
      <alignment horizontal="right"/>
      <protection/>
    </xf>
    <xf numFmtId="41" fontId="6" fillId="0" borderId="12" xfId="49" applyNumberFormat="1" applyFont="1" applyBorder="1" applyAlignment="1">
      <alignment horizontal="right"/>
      <protection/>
    </xf>
    <xf numFmtId="41" fontId="6" fillId="0" borderId="13" xfId="49" applyNumberFormat="1" applyFont="1" applyBorder="1" applyAlignment="1">
      <alignment horizontal="right"/>
      <protection/>
    </xf>
    <xf numFmtId="0" fontId="4" fillId="0" borderId="12" xfId="49" applyFont="1" applyBorder="1" applyAlignment="1">
      <alignment horizontal="center"/>
      <protection/>
    </xf>
    <xf numFmtId="0" fontId="4" fillId="0" borderId="26" xfId="49" applyFont="1" applyBorder="1" applyAlignment="1">
      <alignment horizontal="center"/>
      <protection/>
    </xf>
    <xf numFmtId="0" fontId="4" fillId="0" borderId="27" xfId="49" applyFont="1" applyBorder="1" applyAlignment="1">
      <alignment horizontal="center"/>
      <protection/>
    </xf>
    <xf numFmtId="0" fontId="9" fillId="0" borderId="0" xfId="49" applyFont="1">
      <alignment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41" fontId="4" fillId="0" borderId="13" xfId="46" applyNumberFormat="1" applyFont="1" applyBorder="1" applyAlignment="1">
      <alignment horizontal="center" vertical="center"/>
    </xf>
    <xf numFmtId="41" fontId="4" fillId="0" borderId="0" xfId="46" applyNumberFormat="1" applyFont="1" applyBorder="1" applyAlignment="1">
      <alignment horizontal="center" vertical="center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Border="1" applyAlignment="1">
      <alignment horizontal="left" vertical="center"/>
      <protection/>
    </xf>
    <xf numFmtId="0" fontId="9" fillId="33" borderId="18" xfId="49" applyFont="1" applyFill="1" applyBorder="1" applyAlignment="1">
      <alignment horizontal="center" vertical="center"/>
      <protection/>
    </xf>
    <xf numFmtId="0" fontId="16" fillId="33" borderId="18" xfId="49" applyFont="1" applyFill="1" applyBorder="1" applyAlignment="1">
      <alignment horizontal="center" vertical="center" wrapText="1"/>
      <protection/>
    </xf>
    <xf numFmtId="0" fontId="16" fillId="33" borderId="10" xfId="49" applyFont="1" applyFill="1" applyBorder="1" applyAlignment="1">
      <alignment horizontal="center" vertical="center" wrapText="1"/>
      <protection/>
    </xf>
    <xf numFmtId="0" fontId="16" fillId="0" borderId="18" xfId="49" applyFont="1" applyBorder="1" applyAlignment="1">
      <alignment horizontal="center" vertical="center" wrapText="1"/>
      <protection/>
    </xf>
    <xf numFmtId="0" fontId="16" fillId="0" borderId="10" xfId="49" applyFont="1" applyBorder="1" applyAlignment="1">
      <alignment horizontal="center" vertical="center" wrapText="1"/>
      <protection/>
    </xf>
    <xf numFmtId="0" fontId="16" fillId="0" borderId="19" xfId="49" applyFont="1" applyBorder="1" applyAlignment="1">
      <alignment horizontal="center" vertical="center" wrapText="1"/>
      <protection/>
    </xf>
    <xf numFmtId="0" fontId="16" fillId="0" borderId="11" xfId="49" applyFont="1" applyBorder="1" applyAlignment="1">
      <alignment horizontal="center" vertical="center" wrapText="1"/>
      <protection/>
    </xf>
    <xf numFmtId="0" fontId="9" fillId="0" borderId="0" xfId="49" applyFont="1" applyAlignment="1">
      <alignment horizontal="justify" vertical="justify" wrapText="1"/>
      <protection/>
    </xf>
    <xf numFmtId="0" fontId="2" fillId="0" borderId="0" xfId="49" applyFont="1" applyBorder="1" applyAlignment="1">
      <alignment horizontal="left" vertical="top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left" vertical="center" wrapText="1" indent="1"/>
      <protection/>
    </xf>
    <xf numFmtId="0" fontId="4" fillId="0" borderId="14" xfId="49" applyFont="1" applyBorder="1" applyAlignment="1">
      <alignment horizontal="left" vertical="center" wrapText="1" indent="1"/>
      <protection/>
    </xf>
    <xf numFmtId="0" fontId="2" fillId="0" borderId="0" xfId="49" applyFont="1" applyAlignment="1">
      <alignment horizontal="left"/>
      <protection/>
    </xf>
    <xf numFmtId="0" fontId="2" fillId="0" borderId="0" xfId="49" applyFont="1" applyAlignment="1">
      <alignment horizontal="left"/>
      <protection/>
    </xf>
    <xf numFmtId="0" fontId="4" fillId="0" borderId="28" xfId="49" applyFont="1" applyBorder="1" applyAlignment="1">
      <alignment horizontal="center" vertical="center" wrapText="1"/>
      <protection/>
    </xf>
    <xf numFmtId="0" fontId="4" fillId="0" borderId="29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14" xfId="49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.0205"/>
          <c:y val="0.0345"/>
          <c:w val="0.95625"/>
          <c:h val="0.8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'tavola 1'!$C$3:$D$3</c:f>
              <c:strCache>
                <c:ptCount val="1"/>
                <c:pt idx="0">
                  <c:v>ISCRITTI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1'!$A$6:$A$20</c:f>
              <c:strCache/>
            </c:strRef>
          </c:cat>
          <c:val>
            <c:numRef>
              <c:f>'tavola 1'!$C$6:$C$20</c:f>
              <c:numCache/>
            </c:numRef>
          </c:val>
          <c:shape val="cylinder"/>
        </c:ser>
        <c:ser>
          <c:idx val="1"/>
          <c:order val="1"/>
          <c:tx>
            <c:strRef>
              <c:f>'tavola 1'!$E$3:$F$3</c:f>
              <c:strCache>
                <c:ptCount val="1"/>
                <c:pt idx="0">
                  <c:v>VOTANTI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1'!$A$6:$A$20</c:f>
              <c:strCache/>
            </c:strRef>
          </c:cat>
          <c:val>
            <c:numRef>
              <c:f>'tavola 1'!$E$6:$E$20</c:f>
              <c:numCache/>
            </c:numRef>
          </c:val>
          <c:shape val="cylinder"/>
        </c:ser>
        <c:shape val="cylinder"/>
        <c:axId val="46512020"/>
        <c:axId val="15954997"/>
      </c:bar3D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28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2020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2125"/>
          <c:w val="0.227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76200</xdr:rowOff>
    </xdr:from>
    <xdr:to>
      <xdr:col>6</xdr:col>
      <xdr:colOff>142875</xdr:colOff>
      <xdr:row>45</xdr:row>
      <xdr:rowOff>66675</xdr:rowOff>
    </xdr:to>
    <xdr:graphicFrame>
      <xdr:nvGraphicFramePr>
        <xdr:cNvPr id="1" name="Grafico 1"/>
        <xdr:cNvGraphicFramePr/>
      </xdr:nvGraphicFramePr>
      <xdr:xfrm>
        <a:off x="257175" y="5705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M17" sqref="M17"/>
    </sheetView>
  </sheetViews>
  <sheetFormatPr defaultColWidth="9.140625" defaultRowHeight="12"/>
  <cols>
    <col min="1" max="2" width="9.7109375" style="5" customWidth="1"/>
    <col min="3" max="6" width="12.7109375" style="5" customWidth="1"/>
    <col min="7" max="7" width="7.7109375" style="5" customWidth="1"/>
    <col min="8" max="8" width="9.140625" style="5" customWidth="1"/>
    <col min="9" max="9" width="10.28125" style="5" bestFit="1" customWidth="1"/>
    <col min="10" max="10" width="9.140625" style="5" customWidth="1"/>
    <col min="11" max="11" width="8.7109375" style="5" customWidth="1"/>
    <col min="12" max="16384" width="9.140625" style="5" customWidth="1"/>
  </cols>
  <sheetData>
    <row r="1" spans="4:9" s="1" customFormat="1" ht="12">
      <c r="D1" s="2"/>
      <c r="E1" s="3"/>
      <c r="F1" s="2"/>
      <c r="I1" s="2"/>
    </row>
    <row r="2" spans="1:9" ht="19.5" customHeight="1">
      <c r="A2" s="139" t="s">
        <v>134</v>
      </c>
      <c r="B2" s="140"/>
      <c r="C2" s="140"/>
      <c r="D2" s="140"/>
      <c r="E2" s="140"/>
      <c r="F2" s="140"/>
      <c r="G2" s="140"/>
      <c r="H2" s="42"/>
      <c r="I2" s="42"/>
    </row>
    <row r="3" spans="1:7" ht="30" customHeight="1">
      <c r="A3" s="141" t="s">
        <v>0</v>
      </c>
      <c r="B3" s="142"/>
      <c r="C3" s="143" t="s">
        <v>1</v>
      </c>
      <c r="D3" s="143"/>
      <c r="E3" s="143" t="s">
        <v>2</v>
      </c>
      <c r="F3" s="144"/>
      <c r="G3" s="48"/>
    </row>
    <row r="4" spans="1:7" ht="30" customHeight="1">
      <c r="A4" s="49" t="s">
        <v>44</v>
      </c>
      <c r="B4" s="50" t="s">
        <v>45</v>
      </c>
      <c r="C4" s="51" t="s">
        <v>3</v>
      </c>
      <c r="D4" s="7" t="s">
        <v>4</v>
      </c>
      <c r="E4" s="51" t="s">
        <v>3</v>
      </c>
      <c r="F4" s="8" t="s">
        <v>5</v>
      </c>
      <c r="G4" s="52"/>
    </row>
    <row r="5" spans="1:12" ht="12.75">
      <c r="A5" s="53"/>
      <c r="B5" s="1"/>
      <c r="C5" s="54"/>
      <c r="D5" s="9"/>
      <c r="E5" s="55"/>
      <c r="F5" s="11"/>
      <c r="G5" s="56"/>
      <c r="L5" s="57"/>
    </row>
    <row r="6" spans="1:12" ht="12.75" customHeight="1">
      <c r="A6" s="58" t="s">
        <v>6</v>
      </c>
      <c r="B6" s="59" t="s">
        <v>46</v>
      </c>
      <c r="C6" s="60">
        <v>147134</v>
      </c>
      <c r="D6" s="61">
        <v>51.356586512974566</v>
      </c>
      <c r="E6" s="60">
        <v>75563</v>
      </c>
      <c r="F6" s="62">
        <v>97.29761920516655</v>
      </c>
      <c r="G6" s="63"/>
      <c r="H6" s="45"/>
      <c r="I6" s="64"/>
      <c r="L6" s="57"/>
    </row>
    <row r="7" spans="1:12" ht="12.75" customHeight="1">
      <c r="A7" s="58" t="s">
        <v>7</v>
      </c>
      <c r="B7" s="59" t="s">
        <v>47</v>
      </c>
      <c r="C7" s="60">
        <v>138833</v>
      </c>
      <c r="D7" s="61">
        <v>54.823420944588094</v>
      </c>
      <c r="E7" s="60">
        <v>76113</v>
      </c>
      <c r="F7" s="62">
        <v>97.89129320878168</v>
      </c>
      <c r="G7" s="63"/>
      <c r="H7" s="45"/>
      <c r="I7" s="65"/>
      <c r="L7" s="57"/>
    </row>
    <row r="8" spans="1:12" ht="12.75" customHeight="1">
      <c r="A8" s="58" t="s">
        <v>8</v>
      </c>
      <c r="B8" s="59" t="s">
        <v>9</v>
      </c>
      <c r="C8" s="60">
        <v>169794</v>
      </c>
      <c r="D8" s="61">
        <v>55.35295711273661</v>
      </c>
      <c r="E8" s="60">
        <v>93986</v>
      </c>
      <c r="F8" s="62">
        <v>96.73674802630178</v>
      </c>
      <c r="G8" s="63"/>
      <c r="H8" s="45"/>
      <c r="I8" s="65"/>
      <c r="L8" s="57"/>
    </row>
    <row r="9" spans="1:12" ht="12.75" customHeight="1">
      <c r="A9" s="58" t="s">
        <v>9</v>
      </c>
      <c r="B9" s="59" t="s">
        <v>10</v>
      </c>
      <c r="C9" s="60">
        <v>149740</v>
      </c>
      <c r="D9" s="61">
        <v>55.761987444904506</v>
      </c>
      <c r="E9" s="60">
        <v>83498</v>
      </c>
      <c r="F9" s="62">
        <v>96.29931255838463</v>
      </c>
      <c r="G9" s="63"/>
      <c r="H9" s="66"/>
      <c r="I9" s="65"/>
      <c r="L9" s="57"/>
    </row>
    <row r="10" spans="1:12" ht="12.75" customHeight="1">
      <c r="A10" s="58" t="s">
        <v>10</v>
      </c>
      <c r="B10" s="59" t="s">
        <v>48</v>
      </c>
      <c r="C10" s="60">
        <v>199968</v>
      </c>
      <c r="D10" s="61">
        <v>53.409045447271566</v>
      </c>
      <c r="E10" s="60">
        <v>106801</v>
      </c>
      <c r="F10" s="62">
        <v>96.37269313957735</v>
      </c>
      <c r="G10" s="63"/>
      <c r="H10" s="66"/>
      <c r="I10" s="65"/>
      <c r="L10" s="57"/>
    </row>
    <row r="11" spans="1:12" ht="12.75" customHeight="1">
      <c r="A11" s="58" t="s">
        <v>11</v>
      </c>
      <c r="B11" s="59" t="s">
        <v>13</v>
      </c>
      <c r="C11" s="60">
        <v>186477</v>
      </c>
      <c r="D11" s="61">
        <v>50.60892227995946</v>
      </c>
      <c r="E11" s="60">
        <v>94374</v>
      </c>
      <c r="F11" s="62">
        <v>94.7506728548117</v>
      </c>
      <c r="G11" s="63"/>
      <c r="H11" s="66"/>
      <c r="I11" s="65"/>
      <c r="L11" s="57"/>
    </row>
    <row r="12" spans="1:12" ht="12.75" customHeight="1">
      <c r="A12" s="58" t="s">
        <v>12</v>
      </c>
      <c r="B12" s="59" t="s">
        <v>49</v>
      </c>
      <c r="C12" s="60">
        <v>269179</v>
      </c>
      <c r="D12" s="61">
        <v>53.505288302579324</v>
      </c>
      <c r="E12" s="60">
        <v>144025</v>
      </c>
      <c r="F12" s="62">
        <v>96.88387432737372</v>
      </c>
      <c r="G12" s="63"/>
      <c r="H12" s="66"/>
      <c r="I12" s="65"/>
      <c r="L12" s="57"/>
    </row>
    <row r="13" spans="1:12" ht="12.75" customHeight="1">
      <c r="A13" s="58" t="s">
        <v>13</v>
      </c>
      <c r="B13" s="59" t="s">
        <v>50</v>
      </c>
      <c r="C13" s="60">
        <v>120465</v>
      </c>
      <c r="D13" s="61">
        <v>53.2478313203005</v>
      </c>
      <c r="E13" s="60">
        <v>64145</v>
      </c>
      <c r="F13" s="62">
        <v>97.20321147400422</v>
      </c>
      <c r="G13" s="63"/>
      <c r="H13" s="66"/>
      <c r="I13" s="65"/>
      <c r="L13" s="57"/>
    </row>
    <row r="14" spans="1:12" ht="12.75" customHeight="1">
      <c r="A14" s="58" t="s">
        <v>14</v>
      </c>
      <c r="B14" s="59" t="s">
        <v>17</v>
      </c>
      <c r="C14" s="60">
        <v>152007</v>
      </c>
      <c r="D14" s="61">
        <v>54.403415632174834</v>
      </c>
      <c r="E14" s="60">
        <v>82697</v>
      </c>
      <c r="F14" s="62">
        <v>97.1304884094949</v>
      </c>
      <c r="G14" s="63"/>
      <c r="H14" s="66"/>
      <c r="I14" s="65"/>
      <c r="L14" s="57"/>
    </row>
    <row r="15" spans="1:12" ht="12.75" customHeight="1">
      <c r="A15" s="58" t="s">
        <v>15</v>
      </c>
      <c r="B15" s="59" t="s">
        <v>18</v>
      </c>
      <c r="C15" s="60">
        <v>176253</v>
      </c>
      <c r="D15" s="61">
        <v>52.90860297413378</v>
      </c>
      <c r="E15" s="60">
        <v>93253</v>
      </c>
      <c r="F15" s="62">
        <v>96.47303572003045</v>
      </c>
      <c r="G15" s="63"/>
      <c r="H15" s="66"/>
      <c r="I15" s="65"/>
      <c r="L15" s="57"/>
    </row>
    <row r="16" spans="1:12" ht="12.75" customHeight="1">
      <c r="A16" s="58" t="s">
        <v>16</v>
      </c>
      <c r="B16" s="59" t="s">
        <v>19</v>
      </c>
      <c r="C16" s="60">
        <v>130031</v>
      </c>
      <c r="D16" s="61">
        <v>51.26008413378348</v>
      </c>
      <c r="E16" s="60">
        <v>66654</v>
      </c>
      <c r="F16" s="62">
        <v>95.78569928286375</v>
      </c>
      <c r="G16" s="63"/>
      <c r="H16" s="66"/>
      <c r="I16" s="67"/>
      <c r="L16" s="57"/>
    </row>
    <row r="17" spans="1:12" ht="12.75" customHeight="1">
      <c r="A17" s="58" t="s">
        <v>17</v>
      </c>
      <c r="B17" s="59" t="s">
        <v>20</v>
      </c>
      <c r="C17" s="60">
        <v>122373</v>
      </c>
      <c r="D17" s="61">
        <v>53.13263546697392</v>
      </c>
      <c r="E17" s="60">
        <v>65020</v>
      </c>
      <c r="F17" s="62">
        <v>97.08551215010766</v>
      </c>
      <c r="G17" s="63"/>
      <c r="H17" s="66"/>
      <c r="I17" s="65"/>
      <c r="L17" s="57"/>
    </row>
    <row r="18" spans="1:12" ht="12.75" customHeight="1">
      <c r="A18" s="58" t="s">
        <v>18</v>
      </c>
      <c r="B18" s="59" t="s">
        <v>21</v>
      </c>
      <c r="C18" s="60">
        <v>106273</v>
      </c>
      <c r="D18" s="61">
        <v>55.41576882180799</v>
      </c>
      <c r="E18" s="60">
        <v>58892</v>
      </c>
      <c r="F18" s="62">
        <v>96.36962575562046</v>
      </c>
      <c r="G18" s="63"/>
      <c r="H18" s="66"/>
      <c r="I18" s="65"/>
      <c r="L18" s="57"/>
    </row>
    <row r="19" spans="1:12" ht="12.75" customHeight="1">
      <c r="A19" s="58" t="s">
        <v>51</v>
      </c>
      <c r="B19" s="59" t="s">
        <v>22</v>
      </c>
      <c r="C19" s="60">
        <v>163067</v>
      </c>
      <c r="D19" s="61">
        <v>49.24110948260531</v>
      </c>
      <c r="E19" s="60">
        <v>80296</v>
      </c>
      <c r="F19" s="62">
        <v>96.34975590315833</v>
      </c>
      <c r="G19" s="63"/>
      <c r="H19" s="66"/>
      <c r="I19" s="65"/>
      <c r="L19" s="57"/>
    </row>
    <row r="20" spans="1:12" ht="12.75" customHeight="1">
      <c r="A20" s="58" t="s">
        <v>19</v>
      </c>
      <c r="B20" s="59" t="s">
        <v>23</v>
      </c>
      <c r="C20" s="60">
        <v>127525</v>
      </c>
      <c r="D20" s="61">
        <v>48.63987453440502</v>
      </c>
      <c r="E20" s="60">
        <v>62028</v>
      </c>
      <c r="F20" s="62">
        <v>96.03404913909847</v>
      </c>
      <c r="G20" s="63"/>
      <c r="H20" s="66"/>
      <c r="I20" s="65"/>
      <c r="L20" s="45"/>
    </row>
    <row r="21" spans="1:9" ht="15.75" customHeight="1">
      <c r="A21" s="12"/>
      <c r="B21" s="12"/>
      <c r="C21" s="68"/>
      <c r="D21" s="61"/>
      <c r="E21" s="69"/>
      <c r="F21" s="62"/>
      <c r="G21" s="63"/>
      <c r="H21" s="45"/>
      <c r="I21" s="45"/>
    </row>
    <row r="22" spans="1:9" ht="12.75" customHeight="1">
      <c r="A22" s="14" t="s">
        <v>24</v>
      </c>
      <c r="B22" s="14"/>
      <c r="C22" s="70">
        <v>2359119</v>
      </c>
      <c r="D22" s="71">
        <v>52.87333958142849</v>
      </c>
      <c r="E22" s="72">
        <v>1247345</v>
      </c>
      <c r="F22" s="73">
        <v>96.56799041163431</v>
      </c>
      <c r="G22" s="74"/>
      <c r="H22" s="45"/>
      <c r="I22" s="75"/>
    </row>
    <row r="23" spans="1:9" ht="12.75">
      <c r="A23" s="15"/>
      <c r="B23" s="15"/>
      <c r="C23" s="16"/>
      <c r="D23" s="17"/>
      <c r="E23" s="18"/>
      <c r="F23" s="19"/>
      <c r="G23" s="76"/>
      <c r="H23" s="45"/>
      <c r="I23" s="45"/>
    </row>
    <row r="24" spans="1:13" s="22" customFormat="1" ht="12" customHeight="1">
      <c r="A24" s="145" t="s">
        <v>25</v>
      </c>
      <c r="B24" s="145"/>
      <c r="C24" s="145"/>
      <c r="D24" s="145"/>
      <c r="E24" s="145"/>
      <c r="F24" s="145"/>
      <c r="G24" s="20"/>
      <c r="H24" s="20"/>
      <c r="I24" s="21"/>
      <c r="J24" s="21"/>
      <c r="M24" s="21"/>
    </row>
    <row r="25" spans="1:9" ht="55.5" customHeight="1">
      <c r="A25" s="146" t="s">
        <v>52</v>
      </c>
      <c r="B25" s="146"/>
      <c r="C25" s="146"/>
      <c r="D25" s="146"/>
      <c r="E25" s="146"/>
      <c r="F25" s="146"/>
      <c r="G25" s="146"/>
      <c r="H25" s="45"/>
      <c r="I25" s="45"/>
    </row>
    <row r="26" spans="1:9" ht="12" customHeight="1">
      <c r="A26" s="77"/>
      <c r="B26" s="77"/>
      <c r="C26" s="77"/>
      <c r="D26" s="77"/>
      <c r="E26" s="77"/>
      <c r="F26" s="77"/>
      <c r="G26" s="77"/>
      <c r="H26" s="45"/>
      <c r="I26" s="45"/>
    </row>
    <row r="27" spans="1:9" ht="12" customHeight="1">
      <c r="A27" s="77"/>
      <c r="B27" s="77"/>
      <c r="C27" s="77"/>
      <c r="D27" s="77"/>
      <c r="E27" s="77"/>
      <c r="F27" s="77"/>
      <c r="G27" s="77"/>
      <c r="H27" s="45"/>
      <c r="I27" s="45"/>
    </row>
    <row r="28" spans="1:9" ht="15" customHeight="1">
      <c r="A28" s="5" t="s">
        <v>53</v>
      </c>
      <c r="B28" s="23"/>
      <c r="C28" s="23"/>
      <c r="H28" s="45"/>
      <c r="I28" s="45"/>
    </row>
    <row r="29" spans="8:9" ht="12.75">
      <c r="H29" s="45"/>
      <c r="I29" s="45"/>
    </row>
    <row r="30" spans="8:9" ht="12.75">
      <c r="H30" s="45"/>
      <c r="I30" s="45"/>
    </row>
    <row r="31" spans="3:9" ht="12.75">
      <c r="C31" s="24"/>
      <c r="D31" s="25"/>
      <c r="H31" s="45"/>
      <c r="I31" s="45"/>
    </row>
    <row r="32" spans="8:9" ht="12.75">
      <c r="H32" s="45"/>
      <c r="I32" s="45"/>
    </row>
    <row r="33" spans="8:9" ht="12.75">
      <c r="H33" s="45"/>
      <c r="I33" s="45"/>
    </row>
    <row r="34" spans="8:9" ht="12.75">
      <c r="H34" s="45"/>
      <c r="I34" s="45"/>
    </row>
    <row r="35" spans="8:9" ht="12.75">
      <c r="H35" s="45"/>
      <c r="I35" s="45"/>
    </row>
    <row r="36" spans="8:9" ht="12.75">
      <c r="H36" s="45"/>
      <c r="I36" s="45"/>
    </row>
    <row r="37" spans="8:9" ht="12.75">
      <c r="H37" s="45"/>
      <c r="I37" s="45"/>
    </row>
    <row r="38" spans="8:9" ht="12.75">
      <c r="H38" s="45"/>
      <c r="I38" s="45"/>
    </row>
    <row r="39" spans="8:9" ht="12.75">
      <c r="H39" s="45"/>
      <c r="I39" s="45"/>
    </row>
    <row r="40" spans="8:9" ht="12.75">
      <c r="H40" s="45"/>
      <c r="I40" s="45"/>
    </row>
    <row r="41" spans="8:9" ht="12.75">
      <c r="H41" s="45"/>
      <c r="I41" s="45"/>
    </row>
    <row r="42" spans="8:9" ht="12.75">
      <c r="H42" s="45"/>
      <c r="I42" s="45"/>
    </row>
    <row r="43" spans="8:9" ht="12.75">
      <c r="H43" s="45"/>
      <c r="I43" s="45"/>
    </row>
    <row r="44" spans="8:9" ht="12.75">
      <c r="H44" s="45"/>
      <c r="I44" s="45"/>
    </row>
    <row r="45" spans="8:9" ht="12.75">
      <c r="H45" s="45"/>
      <c r="I45" s="45"/>
    </row>
    <row r="46" spans="8:9" ht="12.75">
      <c r="H46" s="45"/>
      <c r="I46" s="45"/>
    </row>
    <row r="47" spans="8:9" ht="12.75">
      <c r="H47" s="45"/>
      <c r="I47" s="45"/>
    </row>
    <row r="48" spans="8:9" ht="12.75">
      <c r="H48" s="45"/>
      <c r="I48" s="45"/>
    </row>
    <row r="49" spans="8:9" ht="12.75">
      <c r="H49" s="45"/>
      <c r="I49" s="45"/>
    </row>
    <row r="50" spans="8:9" ht="12.75">
      <c r="H50" s="45"/>
      <c r="I50" s="45"/>
    </row>
    <row r="51" spans="8:9" ht="12.75">
      <c r="H51" s="45"/>
      <c r="I51" s="45"/>
    </row>
    <row r="52" spans="8:9" ht="12.75">
      <c r="H52" s="45"/>
      <c r="I52" s="45"/>
    </row>
    <row r="53" spans="8:9" ht="12.75">
      <c r="H53" s="45"/>
      <c r="I53" s="45"/>
    </row>
    <row r="54" spans="8:9" ht="12.75">
      <c r="H54" s="45"/>
      <c r="I54" s="45"/>
    </row>
    <row r="55" spans="8:9" ht="12.75">
      <c r="H55" s="45"/>
      <c r="I55" s="45"/>
    </row>
    <row r="56" spans="8:9" ht="12.75">
      <c r="H56" s="45"/>
      <c r="I56" s="45"/>
    </row>
    <row r="57" spans="8:9" ht="12.75">
      <c r="H57" s="45"/>
      <c r="I57" s="45"/>
    </row>
    <row r="58" spans="8:9" ht="12.75">
      <c r="H58" s="45"/>
      <c r="I58" s="45"/>
    </row>
    <row r="59" spans="8:9" ht="12.75">
      <c r="H59" s="45"/>
      <c r="I59" s="45"/>
    </row>
    <row r="60" spans="8:9" ht="12.75">
      <c r="H60" s="45"/>
      <c r="I60" s="45"/>
    </row>
    <row r="61" spans="8:9" ht="12.75">
      <c r="H61" s="45"/>
      <c r="I61" s="45"/>
    </row>
    <row r="62" spans="8:9" ht="12.75">
      <c r="H62" s="45"/>
      <c r="I62" s="45"/>
    </row>
    <row r="63" spans="8:9" ht="12.75">
      <c r="H63" s="45"/>
      <c r="I63" s="45"/>
    </row>
    <row r="64" spans="8:9" ht="12.75">
      <c r="H64" s="45"/>
      <c r="I64" s="45"/>
    </row>
    <row r="65" spans="8:9" ht="12.75">
      <c r="H65" s="45"/>
      <c r="I65" s="45"/>
    </row>
    <row r="66" spans="8:9" ht="12.75">
      <c r="H66" s="45"/>
      <c r="I66" s="45"/>
    </row>
    <row r="67" spans="8:9" ht="12.75">
      <c r="H67" s="45"/>
      <c r="I67" s="45"/>
    </row>
    <row r="68" spans="8:9" ht="12.75">
      <c r="H68" s="45"/>
      <c r="I68" s="45"/>
    </row>
    <row r="69" spans="8:9" ht="12.75">
      <c r="H69" s="45"/>
      <c r="I69" s="45"/>
    </row>
    <row r="70" spans="8:9" ht="12.75">
      <c r="H70" s="45"/>
      <c r="I70" s="45"/>
    </row>
    <row r="71" spans="8:9" ht="12.75">
      <c r="H71" s="45"/>
      <c r="I71" s="45"/>
    </row>
    <row r="72" spans="8:9" ht="12.75">
      <c r="H72" s="45"/>
      <c r="I72" s="45"/>
    </row>
    <row r="73" spans="8:9" ht="12.75">
      <c r="H73" s="45"/>
      <c r="I73" s="45"/>
    </row>
  </sheetData>
  <sheetProtection/>
  <mergeCells count="6">
    <mergeCell ref="A2:G2"/>
    <mergeCell ref="A3:B3"/>
    <mergeCell ref="C3:D3"/>
    <mergeCell ref="E3:F3"/>
    <mergeCell ref="A24:F24"/>
    <mergeCell ref="A25:G25"/>
  </mergeCells>
  <printOptions horizontalCentered="1" verticalCentered="1"/>
  <pageMargins left="0" right="0" top="0" bottom="0" header="0.5905511811023623" footer="0"/>
  <pageSetup horizontalDpi="600" verticalDpi="600" orientation="portrait" paperSize="9" scale="95" r:id="rId2"/>
  <headerFooter alignWithMargins="0">
    <oddHeader>&amp;L&amp;8Roma Capitale
&amp;"Arial,Corsivo"Ufficio di Statistica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6"/>
  <sheetViews>
    <sheetView zoomScalePageLayoutView="0" workbookViewId="0" topLeftCell="A1">
      <selection activeCell="O28" sqref="O28"/>
    </sheetView>
  </sheetViews>
  <sheetFormatPr defaultColWidth="9.140625" defaultRowHeight="12"/>
  <cols>
    <col min="1" max="2" width="9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7.7109375" style="1" customWidth="1"/>
    <col min="8" max="8" width="5.7109375" style="1" customWidth="1"/>
    <col min="9" max="9" width="7.7109375" style="1" customWidth="1"/>
    <col min="10" max="10" width="5.7109375" style="1" customWidth="1"/>
    <col min="11" max="11" width="7.7109375" style="1" customWidth="1"/>
    <col min="12" max="12" width="5.7109375" style="1" customWidth="1"/>
    <col min="13" max="13" width="9.140625" style="26" customWidth="1"/>
    <col min="14" max="16384" width="9.140625" style="1" customWidth="1"/>
  </cols>
  <sheetData>
    <row r="1" spans="4:13" ht="12.75" customHeight="1">
      <c r="D1" s="2"/>
      <c r="E1" s="3"/>
      <c r="F1" s="2"/>
      <c r="I1" s="2"/>
      <c r="M1" s="1"/>
    </row>
    <row r="2" spans="1:60" ht="24.75" customHeight="1">
      <c r="A2" s="137" t="s">
        <v>135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BH2" s="26"/>
    </row>
    <row r="3" spans="1:12" ht="57.75" customHeight="1">
      <c r="A3" s="159" t="s">
        <v>0</v>
      </c>
      <c r="B3" s="160"/>
      <c r="C3" s="161" t="s">
        <v>54</v>
      </c>
      <c r="D3" s="161"/>
      <c r="E3" s="161" t="s">
        <v>55</v>
      </c>
      <c r="F3" s="161"/>
      <c r="G3" s="161" t="s">
        <v>56</v>
      </c>
      <c r="H3" s="161"/>
      <c r="I3" s="161" t="s">
        <v>57</v>
      </c>
      <c r="J3" s="161"/>
      <c r="K3" s="161" t="s">
        <v>58</v>
      </c>
      <c r="L3" s="162"/>
    </row>
    <row r="4" spans="1:12" ht="18" customHeight="1">
      <c r="A4" s="49" t="s">
        <v>44</v>
      </c>
      <c r="B4" s="50" t="s">
        <v>45</v>
      </c>
      <c r="C4" s="6" t="s">
        <v>3</v>
      </c>
      <c r="D4" s="6" t="s">
        <v>26</v>
      </c>
      <c r="E4" s="6" t="s">
        <v>3</v>
      </c>
      <c r="F4" s="6" t="s">
        <v>26</v>
      </c>
      <c r="G4" s="6" t="s">
        <v>3</v>
      </c>
      <c r="H4" s="6" t="s">
        <v>26</v>
      </c>
      <c r="I4" s="6" t="s">
        <v>3</v>
      </c>
      <c r="J4" s="6" t="s">
        <v>26</v>
      </c>
      <c r="K4" s="6" t="s">
        <v>3</v>
      </c>
      <c r="L4" s="78" t="s">
        <v>26</v>
      </c>
    </row>
    <row r="5" spans="1:12" ht="9" customHeight="1">
      <c r="A5" s="53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2" customHeight="1">
      <c r="A6" s="58" t="s">
        <v>6</v>
      </c>
      <c r="B6" s="59" t="s">
        <v>46</v>
      </c>
      <c r="C6" s="79">
        <v>61</v>
      </c>
      <c r="D6" s="80">
        <v>7.384987893462469</v>
      </c>
      <c r="E6" s="79">
        <v>793</v>
      </c>
      <c r="F6" s="80">
        <v>9.924906132665832</v>
      </c>
      <c r="G6" s="79">
        <v>806</v>
      </c>
      <c r="H6" s="80">
        <v>6.906006340502099</v>
      </c>
      <c r="I6" s="79">
        <v>69</v>
      </c>
      <c r="J6" s="80">
        <v>9.857142857142858</v>
      </c>
      <c r="K6" s="79">
        <v>71</v>
      </c>
      <c r="L6" s="81">
        <v>11.059190031152648</v>
      </c>
    </row>
    <row r="7" spans="1:12" ht="12" customHeight="1">
      <c r="A7" s="58" t="s">
        <v>7</v>
      </c>
      <c r="B7" s="59" t="s">
        <v>47</v>
      </c>
      <c r="C7" s="79">
        <v>48</v>
      </c>
      <c r="D7" s="80">
        <v>5.811138014527845</v>
      </c>
      <c r="E7" s="79">
        <v>695</v>
      </c>
      <c r="F7" s="80">
        <v>8.69837296620776</v>
      </c>
      <c r="G7" s="79">
        <v>577</v>
      </c>
      <c r="H7" s="80">
        <v>4.94387798817582</v>
      </c>
      <c r="I7" s="79">
        <v>55</v>
      </c>
      <c r="J7" s="80">
        <v>7.857142857142857</v>
      </c>
      <c r="K7" s="79">
        <v>57</v>
      </c>
      <c r="L7" s="81">
        <v>8.878504672897195</v>
      </c>
    </row>
    <row r="8" spans="1:12" ht="12" customHeight="1">
      <c r="A8" s="58" t="s">
        <v>8</v>
      </c>
      <c r="B8" s="59" t="s">
        <v>9</v>
      </c>
      <c r="C8" s="79">
        <v>59</v>
      </c>
      <c r="D8" s="80">
        <v>7.142857142857142</v>
      </c>
      <c r="E8" s="79">
        <v>910</v>
      </c>
      <c r="F8" s="80">
        <v>11.389236545682103</v>
      </c>
      <c r="G8" s="79">
        <v>793</v>
      </c>
      <c r="H8" s="80">
        <v>6.794619141461743</v>
      </c>
      <c r="I8" s="79">
        <v>58</v>
      </c>
      <c r="J8" s="80">
        <v>8.285714285714285</v>
      </c>
      <c r="K8" s="79">
        <v>41</v>
      </c>
      <c r="L8" s="81">
        <v>6.386292834890965</v>
      </c>
    </row>
    <row r="9" spans="1:12" ht="12" customHeight="1">
      <c r="A9" s="58" t="s">
        <v>9</v>
      </c>
      <c r="B9" s="59" t="s">
        <v>10</v>
      </c>
      <c r="C9" s="79">
        <v>42</v>
      </c>
      <c r="D9" s="80">
        <v>5.084745762711865</v>
      </c>
      <c r="E9" s="79">
        <v>483</v>
      </c>
      <c r="F9" s="80">
        <v>6.045056320400501</v>
      </c>
      <c r="G9" s="79">
        <v>761</v>
      </c>
      <c r="H9" s="80">
        <v>6.520435266900865</v>
      </c>
      <c r="I9" s="79">
        <v>60</v>
      </c>
      <c r="J9" s="80">
        <v>8.571428571428571</v>
      </c>
      <c r="K9" s="79">
        <v>36</v>
      </c>
      <c r="L9" s="81">
        <v>5.607476635514018</v>
      </c>
    </row>
    <row r="10" spans="1:12" ht="12" customHeight="1">
      <c r="A10" s="58" t="s">
        <v>10</v>
      </c>
      <c r="B10" s="59" t="s">
        <v>48</v>
      </c>
      <c r="C10" s="79">
        <v>192</v>
      </c>
      <c r="D10" s="80">
        <v>23.24455205811138</v>
      </c>
      <c r="E10" s="79">
        <v>832</v>
      </c>
      <c r="F10" s="80">
        <v>10.413016270337923</v>
      </c>
      <c r="G10" s="79">
        <v>1301</v>
      </c>
      <c r="H10" s="80">
        <v>11.14728815011567</v>
      </c>
      <c r="I10" s="79">
        <v>104</v>
      </c>
      <c r="J10" s="80">
        <v>14.857142857142858</v>
      </c>
      <c r="K10" s="79">
        <v>84</v>
      </c>
      <c r="L10" s="81">
        <v>13.084112149532709</v>
      </c>
    </row>
    <row r="11" spans="1:12" ht="12" customHeight="1">
      <c r="A11" s="58" t="s">
        <v>11</v>
      </c>
      <c r="B11" s="59" t="s">
        <v>13</v>
      </c>
      <c r="C11" s="79">
        <v>74</v>
      </c>
      <c r="D11" s="80">
        <v>8.958837772397095</v>
      </c>
      <c r="E11" s="79">
        <v>275</v>
      </c>
      <c r="F11" s="80">
        <v>3.44180225281602</v>
      </c>
      <c r="G11" s="79">
        <v>871</v>
      </c>
      <c r="H11" s="80">
        <v>7.4629423357038815</v>
      </c>
      <c r="I11" s="79">
        <v>36</v>
      </c>
      <c r="J11" s="80">
        <v>5.142857142857142</v>
      </c>
      <c r="K11" s="79">
        <v>39</v>
      </c>
      <c r="L11" s="81">
        <v>6.074766355140187</v>
      </c>
    </row>
    <row r="12" spans="1:12" ht="12" customHeight="1">
      <c r="A12" s="58" t="s">
        <v>12</v>
      </c>
      <c r="B12" s="59" t="s">
        <v>49</v>
      </c>
      <c r="C12" s="79">
        <v>81</v>
      </c>
      <c r="D12" s="80">
        <v>9.806295399515738</v>
      </c>
      <c r="E12" s="79">
        <v>1457</v>
      </c>
      <c r="F12" s="80">
        <v>18.235294117647058</v>
      </c>
      <c r="G12" s="79">
        <v>1718</v>
      </c>
      <c r="H12" s="80">
        <v>14.720246765487104</v>
      </c>
      <c r="I12" s="79">
        <v>83</v>
      </c>
      <c r="J12" s="80">
        <v>11.857142857142858</v>
      </c>
      <c r="K12" s="79">
        <v>88</v>
      </c>
      <c r="L12" s="81">
        <v>13.707165109034266</v>
      </c>
    </row>
    <row r="13" spans="1:12" ht="12" customHeight="1">
      <c r="A13" s="58" t="s">
        <v>13</v>
      </c>
      <c r="B13" s="59" t="s">
        <v>50</v>
      </c>
      <c r="C13" s="79">
        <v>22</v>
      </c>
      <c r="D13" s="80">
        <v>2.663438256658596</v>
      </c>
      <c r="E13" s="79">
        <v>475</v>
      </c>
      <c r="F13" s="80">
        <v>5.944931163954944</v>
      </c>
      <c r="G13" s="79">
        <v>590</v>
      </c>
      <c r="H13" s="80">
        <v>5.055265187216177</v>
      </c>
      <c r="I13" s="79">
        <v>36</v>
      </c>
      <c r="J13" s="80">
        <v>5.142857142857142</v>
      </c>
      <c r="K13" s="79">
        <v>24</v>
      </c>
      <c r="L13" s="81">
        <v>3.7383177570093453</v>
      </c>
    </row>
    <row r="14" spans="1:12" ht="12" customHeight="1">
      <c r="A14" s="58" t="s">
        <v>14</v>
      </c>
      <c r="B14" s="59" t="s">
        <v>17</v>
      </c>
      <c r="C14" s="79">
        <v>28</v>
      </c>
      <c r="D14" s="80">
        <v>3.389830508474576</v>
      </c>
      <c r="E14" s="79">
        <v>360</v>
      </c>
      <c r="F14" s="80">
        <v>4.505632040050062</v>
      </c>
      <c r="G14" s="79">
        <v>630</v>
      </c>
      <c r="H14" s="80">
        <v>5.397995030417273</v>
      </c>
      <c r="I14" s="79">
        <v>38</v>
      </c>
      <c r="J14" s="80">
        <v>5.428571428571429</v>
      </c>
      <c r="K14" s="79">
        <v>35</v>
      </c>
      <c r="L14" s="81">
        <v>5.451713395638629</v>
      </c>
    </row>
    <row r="15" spans="1:12" ht="12" customHeight="1">
      <c r="A15" s="58" t="s">
        <v>15</v>
      </c>
      <c r="B15" s="59" t="s">
        <v>18</v>
      </c>
      <c r="C15" s="79">
        <v>34</v>
      </c>
      <c r="D15" s="80">
        <v>4.116222760290557</v>
      </c>
      <c r="E15" s="79">
        <v>244</v>
      </c>
      <c r="F15" s="80">
        <v>3.053817271589487</v>
      </c>
      <c r="G15" s="79">
        <v>741</v>
      </c>
      <c r="H15" s="80">
        <v>6.349070345300317</v>
      </c>
      <c r="I15" s="79">
        <v>26</v>
      </c>
      <c r="J15" s="80">
        <v>3.7142857142857144</v>
      </c>
      <c r="K15" s="79">
        <v>37</v>
      </c>
      <c r="L15" s="81">
        <v>5.763239875389408</v>
      </c>
    </row>
    <row r="16" spans="1:12" ht="12" customHeight="1">
      <c r="A16" s="58" t="s">
        <v>16</v>
      </c>
      <c r="B16" s="59" t="s">
        <v>19</v>
      </c>
      <c r="C16" s="79">
        <v>51</v>
      </c>
      <c r="D16" s="80">
        <v>6.174334140435835</v>
      </c>
      <c r="E16" s="79">
        <v>288</v>
      </c>
      <c r="F16" s="80">
        <v>3.60450563204005</v>
      </c>
      <c r="G16" s="79">
        <v>523</v>
      </c>
      <c r="H16" s="80">
        <v>4.48119269985434</v>
      </c>
      <c r="I16" s="79">
        <v>29</v>
      </c>
      <c r="J16" s="80">
        <v>4.142857142857142</v>
      </c>
      <c r="K16" s="79">
        <v>27</v>
      </c>
      <c r="L16" s="81">
        <v>4.205607476635514</v>
      </c>
    </row>
    <row r="17" spans="1:12" ht="12" customHeight="1">
      <c r="A17" s="58" t="s">
        <v>17</v>
      </c>
      <c r="B17" s="59" t="s">
        <v>20</v>
      </c>
      <c r="C17" s="79">
        <v>41</v>
      </c>
      <c r="D17" s="80">
        <v>4.963680387409201</v>
      </c>
      <c r="E17" s="79">
        <v>469</v>
      </c>
      <c r="F17" s="80">
        <v>5.8698372966207755</v>
      </c>
      <c r="G17" s="79">
        <v>589</v>
      </c>
      <c r="H17" s="80">
        <v>5.046696941136149</v>
      </c>
      <c r="I17" s="79">
        <v>40</v>
      </c>
      <c r="J17" s="80">
        <v>5.714285714285714</v>
      </c>
      <c r="K17" s="79">
        <v>34</v>
      </c>
      <c r="L17" s="81">
        <v>5.29595015576324</v>
      </c>
    </row>
    <row r="18" spans="1:12" ht="12" customHeight="1">
      <c r="A18" s="58" t="s">
        <v>18</v>
      </c>
      <c r="B18" s="59" t="s">
        <v>21</v>
      </c>
      <c r="C18" s="79">
        <v>19</v>
      </c>
      <c r="D18" s="80">
        <v>2.3002421307506054</v>
      </c>
      <c r="E18" s="79">
        <v>196</v>
      </c>
      <c r="F18" s="80">
        <v>2.453066332916145</v>
      </c>
      <c r="G18" s="79">
        <v>449</v>
      </c>
      <c r="H18" s="80">
        <v>3.8471424899323106</v>
      </c>
      <c r="I18" s="79">
        <v>19</v>
      </c>
      <c r="J18" s="80">
        <v>2.7142857142857144</v>
      </c>
      <c r="K18" s="79">
        <v>25</v>
      </c>
      <c r="L18" s="81">
        <v>3.894080996884735</v>
      </c>
    </row>
    <row r="19" spans="1:12" ht="12" customHeight="1">
      <c r="A19" s="58" t="s">
        <v>51</v>
      </c>
      <c r="B19" s="59" t="s">
        <v>22</v>
      </c>
      <c r="C19" s="79">
        <v>37</v>
      </c>
      <c r="D19" s="80">
        <v>4.479418886198547</v>
      </c>
      <c r="E19" s="79">
        <v>323</v>
      </c>
      <c r="F19" s="80">
        <v>4.042553191489362</v>
      </c>
      <c r="G19" s="79">
        <v>879</v>
      </c>
      <c r="H19" s="80">
        <v>7.531488304344101</v>
      </c>
      <c r="I19" s="79">
        <v>28</v>
      </c>
      <c r="J19" s="80">
        <v>4</v>
      </c>
      <c r="K19" s="79">
        <v>21</v>
      </c>
      <c r="L19" s="81">
        <v>3.2710280373831773</v>
      </c>
    </row>
    <row r="20" spans="1:12" ht="12" customHeight="1">
      <c r="A20" s="58" t="s">
        <v>19</v>
      </c>
      <c r="B20" s="59" t="s">
        <v>23</v>
      </c>
      <c r="C20" s="79">
        <v>37</v>
      </c>
      <c r="D20" s="80">
        <v>4.479418886198547</v>
      </c>
      <c r="E20" s="79">
        <v>190</v>
      </c>
      <c r="F20" s="80">
        <v>2.3779724655819776</v>
      </c>
      <c r="G20" s="79">
        <v>443</v>
      </c>
      <c r="H20" s="80">
        <v>3.7957330134521463</v>
      </c>
      <c r="I20" s="79">
        <v>19</v>
      </c>
      <c r="J20" s="80">
        <v>2.7142857142857144</v>
      </c>
      <c r="K20" s="79">
        <v>23</v>
      </c>
      <c r="L20" s="81">
        <v>3.582554517133956</v>
      </c>
    </row>
    <row r="21" spans="1:12" ht="9" customHeight="1">
      <c r="A21" s="151"/>
      <c r="B21" s="152"/>
      <c r="C21" s="82"/>
      <c r="D21" s="80"/>
      <c r="E21" s="82"/>
      <c r="F21" s="80"/>
      <c r="G21" s="82"/>
      <c r="H21" s="80"/>
      <c r="I21" s="82"/>
      <c r="J21" s="80"/>
      <c r="K21" s="82"/>
      <c r="L21" s="81"/>
    </row>
    <row r="22" spans="1:13" s="31" customFormat="1" ht="12" customHeight="1">
      <c r="A22" s="153" t="s">
        <v>24</v>
      </c>
      <c r="B22" s="154"/>
      <c r="C22" s="83">
        <v>826</v>
      </c>
      <c r="D22" s="84">
        <v>0.081095117897182</v>
      </c>
      <c r="E22" s="83">
        <v>7990</v>
      </c>
      <c r="F22" s="84">
        <v>0.7844430895865425</v>
      </c>
      <c r="G22" s="83">
        <v>11671</v>
      </c>
      <c r="H22" s="84">
        <v>1.1458367082058245</v>
      </c>
      <c r="I22" s="83">
        <v>700</v>
      </c>
      <c r="J22" s="84">
        <v>0.06872467618405254</v>
      </c>
      <c r="K22" s="83">
        <v>642</v>
      </c>
      <c r="L22" s="85">
        <v>0.06303034587165961</v>
      </c>
      <c r="M22" s="30"/>
    </row>
    <row r="23" spans="1:12" ht="9" customHeight="1">
      <c r="A23" s="155"/>
      <c r="B23" s="156"/>
      <c r="C23" s="60"/>
      <c r="D23" s="60"/>
      <c r="E23" s="60"/>
      <c r="F23" s="60"/>
      <c r="G23" s="60"/>
      <c r="H23" s="86"/>
      <c r="I23" s="60"/>
      <c r="J23" s="60"/>
      <c r="K23" s="60"/>
      <c r="L23" s="87"/>
    </row>
    <row r="24" spans="1:12" ht="57" customHeight="1">
      <c r="A24" s="157" t="s">
        <v>0</v>
      </c>
      <c r="B24" s="158"/>
      <c r="C24" s="148" t="s">
        <v>59</v>
      </c>
      <c r="D24" s="148"/>
      <c r="E24" s="148" t="s">
        <v>60</v>
      </c>
      <c r="F24" s="148"/>
      <c r="G24" s="148" t="s">
        <v>61</v>
      </c>
      <c r="H24" s="148"/>
      <c r="I24" s="148" t="s">
        <v>62</v>
      </c>
      <c r="J24" s="148"/>
      <c r="K24" s="149" t="s">
        <v>63</v>
      </c>
      <c r="L24" s="150"/>
    </row>
    <row r="25" spans="1:12" ht="18" customHeight="1">
      <c r="A25" s="49" t="s">
        <v>44</v>
      </c>
      <c r="B25" s="50" t="s">
        <v>45</v>
      </c>
      <c r="C25" s="6" t="s">
        <v>3</v>
      </c>
      <c r="D25" s="6" t="s">
        <v>26</v>
      </c>
      <c r="E25" s="6" t="s">
        <v>3</v>
      </c>
      <c r="F25" s="6" t="s">
        <v>26</v>
      </c>
      <c r="G25" s="6" t="s">
        <v>3</v>
      </c>
      <c r="H25" s="6" t="s">
        <v>26</v>
      </c>
      <c r="I25" s="6" t="s">
        <v>3</v>
      </c>
      <c r="J25" s="6" t="s">
        <v>26</v>
      </c>
      <c r="K25" s="6" t="s">
        <v>3</v>
      </c>
      <c r="L25" s="78" t="s">
        <v>26</v>
      </c>
    </row>
    <row r="26" spans="1:12" ht="9" customHeight="1">
      <c r="A26" s="53"/>
      <c r="C26" s="82"/>
      <c r="D26" s="82"/>
      <c r="E26" s="82"/>
      <c r="F26" s="82"/>
      <c r="G26" s="82"/>
      <c r="H26" s="82"/>
      <c r="I26" s="82"/>
      <c r="J26" s="82"/>
      <c r="K26" s="82"/>
      <c r="L26" s="88"/>
    </row>
    <row r="27" spans="1:12" ht="12" customHeight="1">
      <c r="A27" s="58" t="s">
        <v>6</v>
      </c>
      <c r="B27" s="59" t="s">
        <v>46</v>
      </c>
      <c r="C27" s="79">
        <v>26</v>
      </c>
      <c r="D27" s="80">
        <v>2.8602860286028604</v>
      </c>
      <c r="E27" s="79">
        <v>204</v>
      </c>
      <c r="F27" s="80">
        <v>3.1350852927616413</v>
      </c>
      <c r="G27" s="79">
        <v>41</v>
      </c>
      <c r="H27" s="80">
        <v>2.8711484593837535</v>
      </c>
      <c r="I27" s="79">
        <v>10</v>
      </c>
      <c r="J27" s="80">
        <v>2.1551724137931036</v>
      </c>
      <c r="K27" s="79">
        <v>53</v>
      </c>
      <c r="L27" s="81">
        <v>4.089506172839506</v>
      </c>
    </row>
    <row r="28" spans="1:12" ht="12" customHeight="1">
      <c r="A28" s="58" t="s">
        <v>7</v>
      </c>
      <c r="B28" s="59" t="s">
        <v>47</v>
      </c>
      <c r="C28" s="79">
        <v>29</v>
      </c>
      <c r="D28" s="80">
        <v>3.1903190319031904</v>
      </c>
      <c r="E28" s="79">
        <v>134</v>
      </c>
      <c r="F28" s="80">
        <v>2.0593207315199016</v>
      </c>
      <c r="G28" s="79">
        <v>41</v>
      </c>
      <c r="H28" s="80">
        <v>2.8711484593837535</v>
      </c>
      <c r="I28" s="79">
        <v>10</v>
      </c>
      <c r="J28" s="80">
        <v>2.1551724137931036</v>
      </c>
      <c r="K28" s="79">
        <v>32</v>
      </c>
      <c r="L28" s="81">
        <v>2.4691358024691357</v>
      </c>
    </row>
    <row r="29" spans="1:12" ht="12" customHeight="1">
      <c r="A29" s="58" t="s">
        <v>8</v>
      </c>
      <c r="B29" s="59" t="s">
        <v>9</v>
      </c>
      <c r="C29" s="79">
        <v>61</v>
      </c>
      <c r="D29" s="80">
        <v>6.710671067106711</v>
      </c>
      <c r="E29" s="79">
        <v>348</v>
      </c>
      <c r="F29" s="80">
        <v>5.348086675887505</v>
      </c>
      <c r="G29" s="79">
        <v>76</v>
      </c>
      <c r="H29" s="80">
        <v>5.322128851540616</v>
      </c>
      <c r="I29" s="79">
        <v>28</v>
      </c>
      <c r="J29" s="80">
        <v>6.0344827586206895</v>
      </c>
      <c r="K29" s="79">
        <v>64</v>
      </c>
      <c r="L29" s="81">
        <v>4.938271604938271</v>
      </c>
    </row>
    <row r="30" spans="1:12" ht="12" customHeight="1">
      <c r="A30" s="58" t="s">
        <v>9</v>
      </c>
      <c r="B30" s="59" t="s">
        <v>10</v>
      </c>
      <c r="C30" s="79">
        <v>65</v>
      </c>
      <c r="D30" s="80">
        <v>7.15071507150715</v>
      </c>
      <c r="E30" s="79">
        <v>454</v>
      </c>
      <c r="F30" s="80">
        <v>6.977101582910712</v>
      </c>
      <c r="G30" s="79">
        <v>126</v>
      </c>
      <c r="H30" s="80">
        <v>8.823529411764707</v>
      </c>
      <c r="I30" s="79">
        <v>45</v>
      </c>
      <c r="J30" s="80">
        <v>9.698275862068966</v>
      </c>
      <c r="K30" s="79">
        <v>78</v>
      </c>
      <c r="L30" s="81">
        <v>6.018518518518518</v>
      </c>
    </row>
    <row r="31" spans="1:12" ht="12" customHeight="1">
      <c r="A31" s="58" t="s">
        <v>10</v>
      </c>
      <c r="B31" s="59" t="s">
        <v>48</v>
      </c>
      <c r="C31" s="79">
        <v>81</v>
      </c>
      <c r="D31" s="80">
        <v>8.91089108910891</v>
      </c>
      <c r="E31" s="79">
        <v>716</v>
      </c>
      <c r="F31" s="80">
        <v>11.003534654986938</v>
      </c>
      <c r="G31" s="79">
        <v>171</v>
      </c>
      <c r="H31" s="80">
        <v>11.974789915966387</v>
      </c>
      <c r="I31" s="79">
        <v>70</v>
      </c>
      <c r="J31" s="80">
        <v>15.086206896551724</v>
      </c>
      <c r="K31" s="79">
        <v>140</v>
      </c>
      <c r="L31" s="81">
        <v>10.802469135802468</v>
      </c>
    </row>
    <row r="32" spans="1:12" ht="12" customHeight="1">
      <c r="A32" s="58" t="s">
        <v>11</v>
      </c>
      <c r="B32" s="59" t="s">
        <v>13</v>
      </c>
      <c r="C32" s="79">
        <v>109</v>
      </c>
      <c r="D32" s="80">
        <v>11.991199119911991</v>
      </c>
      <c r="E32" s="79">
        <v>942</v>
      </c>
      <c r="F32" s="80">
        <v>14.476717381281698</v>
      </c>
      <c r="G32" s="79">
        <v>246</v>
      </c>
      <c r="H32" s="80">
        <v>17.22689075630252</v>
      </c>
      <c r="I32" s="79">
        <v>73</v>
      </c>
      <c r="J32" s="80">
        <v>15.732758620689655</v>
      </c>
      <c r="K32" s="79">
        <v>154</v>
      </c>
      <c r="L32" s="81">
        <v>11.882716049382717</v>
      </c>
    </row>
    <row r="33" spans="1:12" ht="12" customHeight="1">
      <c r="A33" s="58" t="s">
        <v>12</v>
      </c>
      <c r="B33" s="59" t="s">
        <v>49</v>
      </c>
      <c r="C33" s="79">
        <v>106</v>
      </c>
      <c r="D33" s="80">
        <v>11.66116611661166</v>
      </c>
      <c r="E33" s="79">
        <v>783</v>
      </c>
      <c r="F33" s="80">
        <v>12.033195020746888</v>
      </c>
      <c r="G33" s="79">
        <v>151</v>
      </c>
      <c r="H33" s="80">
        <v>10.57422969187675</v>
      </c>
      <c r="I33" s="79">
        <v>72</v>
      </c>
      <c r="J33" s="80">
        <v>15.517241379310345</v>
      </c>
      <c r="K33" s="79">
        <v>111</v>
      </c>
      <c r="L33" s="81">
        <v>8.564814814814815</v>
      </c>
    </row>
    <row r="34" spans="1:12" ht="12" customHeight="1">
      <c r="A34" s="58" t="s">
        <v>13</v>
      </c>
      <c r="B34" s="59" t="s">
        <v>50</v>
      </c>
      <c r="C34" s="79">
        <v>29</v>
      </c>
      <c r="D34" s="80">
        <v>3.1903190319031904</v>
      </c>
      <c r="E34" s="79">
        <v>232</v>
      </c>
      <c r="F34" s="80">
        <v>3.5653911172583372</v>
      </c>
      <c r="G34" s="79">
        <v>45</v>
      </c>
      <c r="H34" s="80">
        <v>3.1512605042016806</v>
      </c>
      <c r="I34" s="79">
        <v>18</v>
      </c>
      <c r="J34" s="80">
        <v>3.8793103448275863</v>
      </c>
      <c r="K34" s="79">
        <v>53</v>
      </c>
      <c r="L34" s="81">
        <v>4.089506172839506</v>
      </c>
    </row>
    <row r="35" spans="1:12" ht="12" customHeight="1">
      <c r="A35" s="58" t="s">
        <v>14</v>
      </c>
      <c r="B35" s="59" t="s">
        <v>17</v>
      </c>
      <c r="C35" s="79">
        <v>44</v>
      </c>
      <c r="D35" s="80">
        <v>4.84048404840484</v>
      </c>
      <c r="E35" s="79">
        <v>418</v>
      </c>
      <c r="F35" s="80">
        <v>6.423851237129245</v>
      </c>
      <c r="G35" s="79">
        <v>72</v>
      </c>
      <c r="H35" s="80">
        <v>5.042016806722689</v>
      </c>
      <c r="I35" s="79">
        <v>11</v>
      </c>
      <c r="J35" s="80">
        <v>2.3706896551724137</v>
      </c>
      <c r="K35" s="79">
        <v>70</v>
      </c>
      <c r="L35" s="81">
        <v>5.401234567901234</v>
      </c>
    </row>
    <row r="36" spans="1:12" ht="12" customHeight="1">
      <c r="A36" s="58" t="s">
        <v>15</v>
      </c>
      <c r="B36" s="59" t="s">
        <v>18</v>
      </c>
      <c r="C36" s="79">
        <v>69</v>
      </c>
      <c r="D36" s="80">
        <v>7.590759075907591</v>
      </c>
      <c r="E36" s="79">
        <v>563</v>
      </c>
      <c r="F36" s="80">
        <v>8.652220685415706</v>
      </c>
      <c r="G36" s="79">
        <v>100</v>
      </c>
      <c r="H36" s="80">
        <v>7.002801120448179</v>
      </c>
      <c r="I36" s="79">
        <v>41</v>
      </c>
      <c r="J36" s="80">
        <v>8.836206896551724</v>
      </c>
      <c r="K36" s="79">
        <v>113</v>
      </c>
      <c r="L36" s="81">
        <v>8.719135802469136</v>
      </c>
    </row>
    <row r="37" spans="1:12" ht="12" customHeight="1">
      <c r="A37" s="58" t="s">
        <v>16</v>
      </c>
      <c r="B37" s="59" t="s">
        <v>19</v>
      </c>
      <c r="C37" s="79">
        <v>55</v>
      </c>
      <c r="D37" s="80">
        <v>6.050605060506051</v>
      </c>
      <c r="E37" s="79">
        <v>366</v>
      </c>
      <c r="F37" s="80">
        <v>5.624711848778239</v>
      </c>
      <c r="G37" s="79">
        <v>101</v>
      </c>
      <c r="H37" s="80">
        <v>7.072829131652661</v>
      </c>
      <c r="I37" s="79">
        <v>19</v>
      </c>
      <c r="J37" s="80">
        <v>4.094827586206897</v>
      </c>
      <c r="K37" s="79">
        <v>86</v>
      </c>
      <c r="L37" s="81">
        <v>6.635802469135803</v>
      </c>
    </row>
    <row r="38" spans="1:12" ht="12" customHeight="1">
      <c r="A38" s="58" t="s">
        <v>17</v>
      </c>
      <c r="B38" s="59" t="s">
        <v>20</v>
      </c>
      <c r="C38" s="79">
        <v>31</v>
      </c>
      <c r="D38" s="80">
        <v>3.4103410341034106</v>
      </c>
      <c r="E38" s="79">
        <v>247</v>
      </c>
      <c r="F38" s="80">
        <v>3.7959120946672815</v>
      </c>
      <c r="G38" s="79">
        <v>39</v>
      </c>
      <c r="H38" s="80">
        <v>2.73109243697479</v>
      </c>
      <c r="I38" s="79">
        <v>13</v>
      </c>
      <c r="J38" s="80">
        <v>2.8017241379310347</v>
      </c>
      <c r="K38" s="79">
        <v>54</v>
      </c>
      <c r="L38" s="81">
        <v>4.166666666666666</v>
      </c>
    </row>
    <row r="39" spans="1:12" ht="12" customHeight="1">
      <c r="A39" s="58" t="s">
        <v>18</v>
      </c>
      <c r="B39" s="59" t="s">
        <v>21</v>
      </c>
      <c r="C39" s="79">
        <v>56</v>
      </c>
      <c r="D39" s="80">
        <v>6.16061606160616</v>
      </c>
      <c r="E39" s="79">
        <v>321</v>
      </c>
      <c r="F39" s="80">
        <v>4.933148916551406</v>
      </c>
      <c r="G39" s="79">
        <v>66</v>
      </c>
      <c r="H39" s="80">
        <v>4.621848739495799</v>
      </c>
      <c r="I39" s="79">
        <v>21</v>
      </c>
      <c r="J39" s="80">
        <v>4.525862068965517</v>
      </c>
      <c r="K39" s="79">
        <v>100</v>
      </c>
      <c r="L39" s="81">
        <v>7.716049382716049</v>
      </c>
    </row>
    <row r="40" spans="1:12" ht="12" customHeight="1">
      <c r="A40" s="58" t="s">
        <v>51</v>
      </c>
      <c r="B40" s="59" t="s">
        <v>22</v>
      </c>
      <c r="C40" s="79">
        <v>91</v>
      </c>
      <c r="D40" s="80">
        <v>10.011001100110011</v>
      </c>
      <c r="E40" s="79">
        <v>495</v>
      </c>
      <c r="F40" s="80">
        <v>7.607192254495159</v>
      </c>
      <c r="G40" s="79">
        <v>96</v>
      </c>
      <c r="H40" s="80">
        <v>6.722689075630252</v>
      </c>
      <c r="I40" s="79">
        <v>20</v>
      </c>
      <c r="J40" s="80">
        <v>4.310344827586207</v>
      </c>
      <c r="K40" s="79">
        <v>128</v>
      </c>
      <c r="L40" s="81">
        <v>9.876543209876543</v>
      </c>
    </row>
    <row r="41" spans="1:12" ht="12" customHeight="1">
      <c r="A41" s="58" t="s">
        <v>19</v>
      </c>
      <c r="B41" s="59" t="s">
        <v>23</v>
      </c>
      <c r="C41" s="79">
        <v>57</v>
      </c>
      <c r="D41" s="80">
        <v>6.270627062706271</v>
      </c>
      <c r="E41" s="79">
        <v>284</v>
      </c>
      <c r="F41" s="80">
        <v>4.364530505609344</v>
      </c>
      <c r="G41" s="79">
        <v>57</v>
      </c>
      <c r="H41" s="80">
        <v>3.9915966386554618</v>
      </c>
      <c r="I41" s="79">
        <v>13</v>
      </c>
      <c r="J41" s="80">
        <v>2.8017241379310347</v>
      </c>
      <c r="K41" s="79">
        <v>60</v>
      </c>
      <c r="L41" s="81">
        <v>4.62962962962963</v>
      </c>
    </row>
    <row r="42" spans="1:12" ht="9" customHeight="1">
      <c r="A42" s="151"/>
      <c r="B42" s="152"/>
      <c r="C42" s="60"/>
      <c r="D42" s="80"/>
      <c r="E42" s="60"/>
      <c r="F42" s="80"/>
      <c r="G42" s="60"/>
      <c r="H42" s="80"/>
      <c r="I42" s="60"/>
      <c r="J42" s="80"/>
      <c r="K42" s="60"/>
      <c r="L42" s="81"/>
    </row>
    <row r="43" spans="1:12" ht="12" customHeight="1">
      <c r="A43" s="153" t="s">
        <v>24</v>
      </c>
      <c r="B43" s="154"/>
      <c r="C43" s="83">
        <v>909</v>
      </c>
      <c r="D43" s="84">
        <v>0.08924390093043394</v>
      </c>
      <c r="E43" s="83">
        <v>6507</v>
      </c>
      <c r="F43" s="84">
        <v>0.6388449541851855</v>
      </c>
      <c r="G43" s="83">
        <v>1428</v>
      </c>
      <c r="H43" s="84">
        <v>0.14019833941546717</v>
      </c>
      <c r="I43" s="83">
        <v>464</v>
      </c>
      <c r="J43" s="84">
        <v>0.04555464249914339</v>
      </c>
      <c r="K43" s="83">
        <v>1296</v>
      </c>
      <c r="L43" s="85">
        <v>0.12723882904933156</v>
      </c>
    </row>
    <row r="44" spans="1:12" ht="9" customHeight="1">
      <c r="A44" s="155"/>
      <c r="B44" s="156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3" s="22" customFormat="1" ht="12" customHeight="1">
      <c r="A45" s="147" t="s">
        <v>25</v>
      </c>
      <c r="B45" s="147"/>
      <c r="C45" s="147"/>
      <c r="D45" s="147"/>
      <c r="E45" s="147"/>
      <c r="F45" s="147"/>
      <c r="G45" s="147"/>
      <c r="H45" s="147"/>
      <c r="I45" s="21"/>
      <c r="J45" s="21"/>
      <c r="M45" s="21"/>
    </row>
    <row r="46" spans="1:13" s="34" customFormat="1" ht="12" customHeight="1">
      <c r="A46" s="34" t="s">
        <v>28</v>
      </c>
      <c r="M46" s="23"/>
    </row>
  </sheetData>
  <sheetProtection/>
  <mergeCells count="19">
    <mergeCell ref="A3:B3"/>
    <mergeCell ref="C3:D3"/>
    <mergeCell ref="E3:F3"/>
    <mergeCell ref="G3:H3"/>
    <mergeCell ref="I3:J3"/>
    <mergeCell ref="K3:L3"/>
    <mergeCell ref="A21:B21"/>
    <mergeCell ref="A22:B22"/>
    <mergeCell ref="A23:B23"/>
    <mergeCell ref="A24:B24"/>
    <mergeCell ref="C24:D24"/>
    <mergeCell ref="E24:F24"/>
    <mergeCell ref="A45:H45"/>
    <mergeCell ref="G24:H24"/>
    <mergeCell ref="I24:J24"/>
    <mergeCell ref="K24:L24"/>
    <mergeCell ref="A42:B42"/>
    <mergeCell ref="A43:B43"/>
    <mergeCell ref="A44:B44"/>
  </mergeCells>
  <printOptions horizontalCentered="1" verticalCentered="1"/>
  <pageMargins left="0" right="0" top="0" bottom="0" header="0.5905511811023623" footer="0"/>
  <pageSetup horizontalDpi="600" verticalDpi="600" orientation="portrait" paperSize="9" scale="95" r:id="rId1"/>
  <headerFooter alignWithMargins="0">
    <oddHeader>&amp;L&amp;8Roma Capitale
&amp;"Arial,Corsivo"Ufficio di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45"/>
  <sheetViews>
    <sheetView zoomScalePageLayoutView="0" workbookViewId="0" topLeftCell="A1">
      <selection activeCell="J25" sqref="J25"/>
    </sheetView>
  </sheetViews>
  <sheetFormatPr defaultColWidth="9.140625" defaultRowHeight="12"/>
  <cols>
    <col min="1" max="2" width="9.7109375" style="5" customWidth="1"/>
    <col min="3" max="3" width="7.7109375" style="5" customWidth="1"/>
    <col min="4" max="4" width="5.7109375" style="5" customWidth="1"/>
    <col min="5" max="5" width="7.7109375" style="5" customWidth="1"/>
    <col min="6" max="6" width="5.7109375" style="5" customWidth="1"/>
    <col min="7" max="7" width="7.7109375" style="5" customWidth="1"/>
    <col min="8" max="8" width="5.7109375" style="5" customWidth="1"/>
    <col min="9" max="9" width="7.7109375" style="5" customWidth="1"/>
    <col min="10" max="10" width="5.7109375" style="5" customWidth="1"/>
    <col min="11" max="11" width="7.7109375" style="5" customWidth="1"/>
    <col min="12" max="12" width="5.7109375" style="5" customWidth="1"/>
    <col min="13" max="13" width="9.140625" style="45" customWidth="1"/>
    <col min="14" max="16384" width="9.140625" style="5" customWidth="1"/>
  </cols>
  <sheetData>
    <row r="1" spans="1:54" s="1" customFormat="1" ht="24.75" customHeight="1">
      <c r="A1" s="139" t="s">
        <v>136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26"/>
      <c r="BB1" s="26"/>
    </row>
    <row r="2" spans="1:17" ht="54.75" customHeight="1">
      <c r="A2" s="159" t="s">
        <v>0</v>
      </c>
      <c r="B2" s="160"/>
      <c r="C2" s="161" t="s">
        <v>64</v>
      </c>
      <c r="D2" s="161"/>
      <c r="E2" s="161" t="s">
        <v>65</v>
      </c>
      <c r="F2" s="161"/>
      <c r="G2" s="161" t="s">
        <v>66</v>
      </c>
      <c r="H2" s="161"/>
      <c r="I2" s="161" t="s">
        <v>67</v>
      </c>
      <c r="J2" s="161"/>
      <c r="K2" s="161" t="s">
        <v>68</v>
      </c>
      <c r="L2" s="162"/>
      <c r="P2" s="1"/>
      <c r="Q2" s="1"/>
    </row>
    <row r="3" spans="1:12" ht="18" customHeight="1">
      <c r="A3" s="49" t="s">
        <v>44</v>
      </c>
      <c r="B3" s="50" t="s">
        <v>45</v>
      </c>
      <c r="C3" s="6" t="s">
        <v>3</v>
      </c>
      <c r="D3" s="6" t="s">
        <v>26</v>
      </c>
      <c r="E3" s="6" t="s">
        <v>3</v>
      </c>
      <c r="F3" s="6" t="s">
        <v>26</v>
      </c>
      <c r="G3" s="6" t="s">
        <v>3</v>
      </c>
      <c r="H3" s="6" t="s">
        <v>26</v>
      </c>
      <c r="I3" s="6" t="s">
        <v>3</v>
      </c>
      <c r="J3" s="6" t="s">
        <v>26</v>
      </c>
      <c r="K3" s="6" t="s">
        <v>3</v>
      </c>
      <c r="L3" s="78" t="s">
        <v>26</v>
      </c>
    </row>
    <row r="4" spans="1:12" ht="9" customHeight="1">
      <c r="A4" s="53"/>
      <c r="B4" s="1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2" customHeight="1">
      <c r="A5" s="58" t="s">
        <v>6</v>
      </c>
      <c r="B5" s="59" t="s">
        <v>46</v>
      </c>
      <c r="C5" s="79">
        <v>51</v>
      </c>
      <c r="D5" s="80">
        <f>C5/$C$21*100</f>
        <v>5.029585798816568</v>
      </c>
      <c r="E5" s="79">
        <v>47</v>
      </c>
      <c r="F5" s="80">
        <f>E5/$E$21*100</f>
        <v>4.805725971370143</v>
      </c>
      <c r="G5" s="79">
        <v>8</v>
      </c>
      <c r="H5" s="80">
        <f>G5/$G$21*100</f>
        <v>6.25</v>
      </c>
      <c r="I5" s="79">
        <v>2</v>
      </c>
      <c r="J5" s="80">
        <f>I5/$I$21*100</f>
        <v>1.4705882352941175</v>
      </c>
      <c r="K5" s="79">
        <v>27</v>
      </c>
      <c r="L5" s="81">
        <f>K5/$K$21*100</f>
        <v>7.894736842105263</v>
      </c>
    </row>
    <row r="6" spans="1:12" ht="12" customHeight="1">
      <c r="A6" s="58" t="s">
        <v>7</v>
      </c>
      <c r="B6" s="59" t="s">
        <v>47</v>
      </c>
      <c r="C6" s="79">
        <v>42</v>
      </c>
      <c r="D6" s="80">
        <f aca="true" t="shared" si="0" ref="D6:D19">C6/$C$21*100</f>
        <v>4.142011834319527</v>
      </c>
      <c r="E6" s="79">
        <v>21</v>
      </c>
      <c r="F6" s="80">
        <f aca="true" t="shared" si="1" ref="F6:F19">E6/$E$21*100</f>
        <v>2.147239263803681</v>
      </c>
      <c r="G6" s="79">
        <v>6</v>
      </c>
      <c r="H6" s="80">
        <f aca="true" t="shared" si="2" ref="H6:H19">G6/$G$21*100</f>
        <v>4.6875</v>
      </c>
      <c r="I6" s="79">
        <v>5</v>
      </c>
      <c r="J6" s="80">
        <f aca="true" t="shared" si="3" ref="J6:J19">I6/$I$21*100</f>
        <v>3.6764705882352944</v>
      </c>
      <c r="K6" s="79">
        <v>10</v>
      </c>
      <c r="L6" s="81">
        <f aca="true" t="shared" si="4" ref="L6:L19">K6/$K$21*100</f>
        <v>2.923976608187134</v>
      </c>
    </row>
    <row r="7" spans="1:12" ht="12" customHeight="1">
      <c r="A7" s="58" t="s">
        <v>8</v>
      </c>
      <c r="B7" s="59" t="s">
        <v>9</v>
      </c>
      <c r="C7" s="79">
        <v>78</v>
      </c>
      <c r="D7" s="80">
        <f t="shared" si="0"/>
        <v>7.6923076923076925</v>
      </c>
      <c r="E7" s="79">
        <v>50</v>
      </c>
      <c r="F7" s="80">
        <f t="shared" si="1"/>
        <v>5.112474437627812</v>
      </c>
      <c r="G7" s="79">
        <v>1</v>
      </c>
      <c r="H7" s="80">
        <f t="shared" si="2"/>
        <v>0.78125</v>
      </c>
      <c r="I7" s="79">
        <v>20</v>
      </c>
      <c r="J7" s="80">
        <f t="shared" si="3"/>
        <v>14.705882352941178</v>
      </c>
      <c r="K7" s="79">
        <v>36</v>
      </c>
      <c r="L7" s="81">
        <f t="shared" si="4"/>
        <v>10.526315789473683</v>
      </c>
    </row>
    <row r="8" spans="1:12" ht="12" customHeight="1">
      <c r="A8" s="58" t="s">
        <v>9</v>
      </c>
      <c r="B8" s="59" t="s">
        <v>10</v>
      </c>
      <c r="C8" s="79">
        <v>61</v>
      </c>
      <c r="D8" s="80">
        <f t="shared" si="0"/>
        <v>6.01577909270217</v>
      </c>
      <c r="E8" s="79">
        <v>73</v>
      </c>
      <c r="F8" s="80">
        <f t="shared" si="1"/>
        <v>7.464212678936605</v>
      </c>
      <c r="G8" s="79">
        <v>2</v>
      </c>
      <c r="H8" s="80">
        <f t="shared" si="2"/>
        <v>1.5625</v>
      </c>
      <c r="I8" s="79">
        <v>9</v>
      </c>
      <c r="J8" s="80">
        <f t="shared" si="3"/>
        <v>6.61764705882353</v>
      </c>
      <c r="K8" s="79">
        <v>22</v>
      </c>
      <c r="L8" s="81">
        <f t="shared" si="4"/>
        <v>6.432748538011696</v>
      </c>
    </row>
    <row r="9" spans="1:12" ht="12" customHeight="1">
      <c r="A9" s="58" t="s">
        <v>10</v>
      </c>
      <c r="B9" s="59" t="s">
        <v>48</v>
      </c>
      <c r="C9" s="79">
        <v>92</v>
      </c>
      <c r="D9" s="80">
        <f t="shared" si="0"/>
        <v>9.072978303747535</v>
      </c>
      <c r="E9" s="79">
        <v>117</v>
      </c>
      <c r="F9" s="80">
        <f t="shared" si="1"/>
        <v>11.96319018404908</v>
      </c>
      <c r="G9" s="79">
        <v>11</v>
      </c>
      <c r="H9" s="80">
        <f t="shared" si="2"/>
        <v>8.59375</v>
      </c>
      <c r="I9" s="79">
        <v>20</v>
      </c>
      <c r="J9" s="80">
        <f t="shared" si="3"/>
        <v>14.705882352941178</v>
      </c>
      <c r="K9" s="79">
        <v>24</v>
      </c>
      <c r="L9" s="81">
        <f t="shared" si="4"/>
        <v>7.017543859649122</v>
      </c>
    </row>
    <row r="10" spans="1:12" ht="12" customHeight="1">
      <c r="A10" s="58" t="s">
        <v>11</v>
      </c>
      <c r="B10" s="59" t="s">
        <v>13</v>
      </c>
      <c r="C10" s="79">
        <v>95</v>
      </c>
      <c r="D10" s="80">
        <f t="shared" si="0"/>
        <v>9.368836291913215</v>
      </c>
      <c r="E10" s="79">
        <v>143</v>
      </c>
      <c r="F10" s="80">
        <f t="shared" si="1"/>
        <v>14.621676891615543</v>
      </c>
      <c r="G10" s="79">
        <v>27</v>
      </c>
      <c r="H10" s="80">
        <f t="shared" si="2"/>
        <v>21.09375</v>
      </c>
      <c r="I10" s="79">
        <v>10</v>
      </c>
      <c r="J10" s="80">
        <f t="shared" si="3"/>
        <v>7.352941176470589</v>
      </c>
      <c r="K10" s="79">
        <v>30</v>
      </c>
      <c r="L10" s="81">
        <f t="shared" si="4"/>
        <v>8.771929824561402</v>
      </c>
    </row>
    <row r="11" spans="1:12" ht="12" customHeight="1">
      <c r="A11" s="58" t="s">
        <v>12</v>
      </c>
      <c r="B11" s="59" t="s">
        <v>49</v>
      </c>
      <c r="C11" s="79">
        <v>122</v>
      </c>
      <c r="D11" s="80">
        <f t="shared" si="0"/>
        <v>12.03155818540434</v>
      </c>
      <c r="E11" s="79">
        <v>104</v>
      </c>
      <c r="F11" s="80">
        <f t="shared" si="1"/>
        <v>10.633946830265849</v>
      </c>
      <c r="G11" s="79">
        <v>13</v>
      </c>
      <c r="H11" s="80">
        <f t="shared" si="2"/>
        <v>10.15625</v>
      </c>
      <c r="I11" s="79">
        <v>18</v>
      </c>
      <c r="J11" s="80">
        <f t="shared" si="3"/>
        <v>13.23529411764706</v>
      </c>
      <c r="K11" s="79">
        <v>27</v>
      </c>
      <c r="L11" s="81">
        <f t="shared" si="4"/>
        <v>7.894736842105263</v>
      </c>
    </row>
    <row r="12" spans="1:12" ht="12" customHeight="1">
      <c r="A12" s="58" t="s">
        <v>13</v>
      </c>
      <c r="B12" s="59" t="s">
        <v>50</v>
      </c>
      <c r="C12" s="79">
        <v>62</v>
      </c>
      <c r="D12" s="80">
        <f t="shared" si="0"/>
        <v>6.11439842209073</v>
      </c>
      <c r="E12" s="79">
        <v>30</v>
      </c>
      <c r="F12" s="80">
        <f t="shared" si="1"/>
        <v>3.067484662576687</v>
      </c>
      <c r="G12" s="79">
        <v>2</v>
      </c>
      <c r="H12" s="80">
        <f t="shared" si="2"/>
        <v>1.5625</v>
      </c>
      <c r="I12" s="79">
        <v>6</v>
      </c>
      <c r="J12" s="80">
        <f t="shared" si="3"/>
        <v>4.411764705882353</v>
      </c>
      <c r="K12" s="79">
        <v>16</v>
      </c>
      <c r="L12" s="81">
        <f t="shared" si="4"/>
        <v>4.678362573099415</v>
      </c>
    </row>
    <row r="13" spans="1:12" ht="12" customHeight="1">
      <c r="A13" s="58" t="s">
        <v>14</v>
      </c>
      <c r="B13" s="59" t="s">
        <v>17</v>
      </c>
      <c r="C13" s="79">
        <v>65</v>
      </c>
      <c r="D13" s="80">
        <f t="shared" si="0"/>
        <v>6.41025641025641</v>
      </c>
      <c r="E13" s="79">
        <v>49</v>
      </c>
      <c r="F13" s="80">
        <f t="shared" si="1"/>
        <v>5.010224948875256</v>
      </c>
      <c r="G13" s="79">
        <v>16</v>
      </c>
      <c r="H13" s="80">
        <f t="shared" si="2"/>
        <v>12.5</v>
      </c>
      <c r="I13" s="79">
        <v>1</v>
      </c>
      <c r="J13" s="80">
        <f t="shared" si="3"/>
        <v>0.7352941176470588</v>
      </c>
      <c r="K13" s="79">
        <v>26</v>
      </c>
      <c r="L13" s="81">
        <f t="shared" si="4"/>
        <v>7.602339181286549</v>
      </c>
    </row>
    <row r="14" spans="1:12" ht="12" customHeight="1">
      <c r="A14" s="58" t="s">
        <v>15</v>
      </c>
      <c r="B14" s="59" t="s">
        <v>18</v>
      </c>
      <c r="C14" s="79">
        <v>102</v>
      </c>
      <c r="D14" s="80">
        <f t="shared" si="0"/>
        <v>10.059171597633137</v>
      </c>
      <c r="E14" s="79">
        <v>80</v>
      </c>
      <c r="F14" s="80">
        <f t="shared" si="1"/>
        <v>8.1799591002045</v>
      </c>
      <c r="G14" s="79">
        <v>18</v>
      </c>
      <c r="H14" s="80">
        <f t="shared" si="2"/>
        <v>14.0625</v>
      </c>
      <c r="I14" s="79">
        <v>12</v>
      </c>
      <c r="J14" s="80">
        <f t="shared" si="3"/>
        <v>8.823529411764707</v>
      </c>
      <c r="K14" s="79">
        <v>37</v>
      </c>
      <c r="L14" s="81">
        <f t="shared" si="4"/>
        <v>10.818713450292398</v>
      </c>
    </row>
    <row r="15" spans="1:12" ht="12" customHeight="1">
      <c r="A15" s="58" t="s">
        <v>16</v>
      </c>
      <c r="B15" s="59" t="s">
        <v>19</v>
      </c>
      <c r="C15" s="79">
        <v>48</v>
      </c>
      <c r="D15" s="80">
        <f t="shared" si="0"/>
        <v>4.733727810650888</v>
      </c>
      <c r="E15" s="79">
        <v>61</v>
      </c>
      <c r="F15" s="80">
        <f t="shared" si="1"/>
        <v>6.237218813905931</v>
      </c>
      <c r="G15" s="79">
        <v>8</v>
      </c>
      <c r="H15" s="80">
        <f t="shared" si="2"/>
        <v>6.25</v>
      </c>
      <c r="I15" s="79">
        <v>14</v>
      </c>
      <c r="J15" s="80">
        <f t="shared" si="3"/>
        <v>10.294117647058822</v>
      </c>
      <c r="K15" s="79">
        <v>35</v>
      </c>
      <c r="L15" s="81">
        <f t="shared" si="4"/>
        <v>10.23391812865497</v>
      </c>
    </row>
    <row r="16" spans="1:12" ht="12" customHeight="1">
      <c r="A16" s="58" t="s">
        <v>17</v>
      </c>
      <c r="B16" s="59" t="s">
        <v>20</v>
      </c>
      <c r="C16" s="79">
        <v>39</v>
      </c>
      <c r="D16" s="80">
        <f t="shared" si="0"/>
        <v>3.8461538461538463</v>
      </c>
      <c r="E16" s="79">
        <v>43</v>
      </c>
      <c r="F16" s="80">
        <f t="shared" si="1"/>
        <v>4.396728016359918</v>
      </c>
      <c r="G16" s="79">
        <v>3</v>
      </c>
      <c r="H16" s="80">
        <f t="shared" si="2"/>
        <v>2.34375</v>
      </c>
      <c r="I16" s="79">
        <v>3</v>
      </c>
      <c r="J16" s="80">
        <f t="shared" si="3"/>
        <v>2.2058823529411766</v>
      </c>
      <c r="K16" s="79">
        <v>11</v>
      </c>
      <c r="L16" s="81">
        <f t="shared" si="4"/>
        <v>3.216374269005848</v>
      </c>
    </row>
    <row r="17" spans="1:12" ht="12" customHeight="1">
      <c r="A17" s="58" t="s">
        <v>18</v>
      </c>
      <c r="B17" s="59" t="s">
        <v>21</v>
      </c>
      <c r="C17" s="79">
        <v>53</v>
      </c>
      <c r="D17" s="80">
        <f t="shared" si="0"/>
        <v>5.226824457593689</v>
      </c>
      <c r="E17" s="79">
        <v>55</v>
      </c>
      <c r="F17" s="80">
        <f t="shared" si="1"/>
        <v>5.623721881390593</v>
      </c>
      <c r="G17" s="79">
        <v>3</v>
      </c>
      <c r="H17" s="80">
        <f t="shared" si="2"/>
        <v>2.34375</v>
      </c>
      <c r="I17" s="79">
        <v>5</v>
      </c>
      <c r="J17" s="80">
        <f t="shared" si="3"/>
        <v>3.6764705882352944</v>
      </c>
      <c r="K17" s="79">
        <v>6</v>
      </c>
      <c r="L17" s="81">
        <f t="shared" si="4"/>
        <v>1.7543859649122806</v>
      </c>
    </row>
    <row r="18" spans="1:12" ht="12" customHeight="1">
      <c r="A18" s="58" t="s">
        <v>51</v>
      </c>
      <c r="B18" s="59" t="s">
        <v>22</v>
      </c>
      <c r="C18" s="79">
        <v>68</v>
      </c>
      <c r="D18" s="80">
        <f t="shared" si="0"/>
        <v>6.70611439842209</v>
      </c>
      <c r="E18" s="79">
        <v>64</v>
      </c>
      <c r="F18" s="80">
        <f t="shared" si="1"/>
        <v>6.5439672801636</v>
      </c>
      <c r="G18" s="79">
        <v>7</v>
      </c>
      <c r="H18" s="80">
        <f t="shared" si="2"/>
        <v>5.46875</v>
      </c>
      <c r="I18" s="79">
        <v>9</v>
      </c>
      <c r="J18" s="80">
        <f t="shared" si="3"/>
        <v>6.61764705882353</v>
      </c>
      <c r="K18" s="79">
        <v>17</v>
      </c>
      <c r="L18" s="81">
        <f t="shared" si="4"/>
        <v>4.970760233918129</v>
      </c>
    </row>
    <row r="19" spans="1:12" ht="12" customHeight="1">
      <c r="A19" s="58" t="s">
        <v>19</v>
      </c>
      <c r="B19" s="59" t="s">
        <v>23</v>
      </c>
      <c r="C19" s="79">
        <v>36</v>
      </c>
      <c r="D19" s="80">
        <f t="shared" si="0"/>
        <v>3.5502958579881656</v>
      </c>
      <c r="E19" s="79">
        <v>41</v>
      </c>
      <c r="F19" s="80">
        <f t="shared" si="1"/>
        <v>4.192229038854806</v>
      </c>
      <c r="G19" s="79">
        <v>3</v>
      </c>
      <c r="H19" s="80">
        <f t="shared" si="2"/>
        <v>2.34375</v>
      </c>
      <c r="I19" s="79">
        <v>2</v>
      </c>
      <c r="J19" s="80">
        <f t="shared" si="3"/>
        <v>1.4705882352941175</v>
      </c>
      <c r="K19" s="79">
        <v>18</v>
      </c>
      <c r="L19" s="81">
        <f t="shared" si="4"/>
        <v>5.263157894736842</v>
      </c>
    </row>
    <row r="20" spans="1:12" ht="9" customHeight="1">
      <c r="A20" s="151"/>
      <c r="B20" s="152"/>
      <c r="C20" s="60"/>
      <c r="D20" s="80"/>
      <c r="E20" s="60"/>
      <c r="F20" s="80"/>
      <c r="G20" s="60"/>
      <c r="H20" s="80"/>
      <c r="I20" s="60"/>
      <c r="J20" s="80"/>
      <c r="K20" s="60"/>
      <c r="L20" s="81"/>
    </row>
    <row r="21" spans="1:12" ht="12" customHeight="1">
      <c r="A21" s="153" t="s">
        <v>24</v>
      </c>
      <c r="B21" s="154"/>
      <c r="C21" s="83">
        <f>SUM(C5:C20)</f>
        <v>1014</v>
      </c>
      <c r="D21" s="84">
        <f>C21/'segue tavola2'!K43*100</f>
        <v>0.09955260235804182</v>
      </c>
      <c r="E21" s="83">
        <f>SUM(E5:E20)</f>
        <v>978</v>
      </c>
      <c r="F21" s="84">
        <f>E21/'segue tavola2'!K43*100</f>
        <v>0.09601819044000483</v>
      </c>
      <c r="G21" s="83">
        <f>SUM(G5:G20)</f>
        <v>128</v>
      </c>
      <c r="H21" s="84">
        <f>G21/'segue tavola2'!K43*100</f>
        <v>0.012566797930798177</v>
      </c>
      <c r="I21" s="83">
        <f>SUM(I5:I20)</f>
        <v>136</v>
      </c>
      <c r="J21" s="84">
        <f>I21/'segue tavola2'!K43*100</f>
        <v>0.013352222801473065</v>
      </c>
      <c r="K21" s="83">
        <f>SUM(K5:K20)</f>
        <v>342</v>
      </c>
      <c r="L21" s="85">
        <f>K21/'segue tavola2'!K43*100</f>
        <v>0.03357691322135138</v>
      </c>
    </row>
    <row r="22" spans="1:12" ht="9" customHeight="1">
      <c r="A22" s="155"/>
      <c r="B22" s="156"/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1:12" ht="49.5" customHeight="1">
      <c r="A23" s="157" t="s">
        <v>0</v>
      </c>
      <c r="B23" s="158"/>
      <c r="C23" s="148" t="s">
        <v>69</v>
      </c>
      <c r="D23" s="148"/>
      <c r="E23" s="148" t="s">
        <v>70</v>
      </c>
      <c r="F23" s="148"/>
      <c r="G23" s="148" t="s">
        <v>71</v>
      </c>
      <c r="H23" s="148"/>
      <c r="I23" s="148" t="s">
        <v>72</v>
      </c>
      <c r="J23" s="148"/>
      <c r="K23" s="148" t="s">
        <v>73</v>
      </c>
      <c r="L23" s="163"/>
    </row>
    <row r="24" spans="1:12" ht="18" customHeight="1">
      <c r="A24" s="49" t="s">
        <v>44</v>
      </c>
      <c r="B24" s="50" t="s">
        <v>45</v>
      </c>
      <c r="C24" s="6" t="s">
        <v>3</v>
      </c>
      <c r="D24" s="6" t="s">
        <v>26</v>
      </c>
      <c r="E24" s="6" t="s">
        <v>3</v>
      </c>
      <c r="F24" s="6" t="s">
        <v>26</v>
      </c>
      <c r="G24" s="6" t="s">
        <v>3</v>
      </c>
      <c r="H24" s="6" t="s">
        <v>26</v>
      </c>
      <c r="I24" s="6" t="s">
        <v>3</v>
      </c>
      <c r="J24" s="6" t="s">
        <v>26</v>
      </c>
      <c r="K24" s="6" t="s">
        <v>3</v>
      </c>
      <c r="L24" s="78" t="s">
        <v>26</v>
      </c>
    </row>
    <row r="25" spans="1:12" ht="9" customHeight="1">
      <c r="A25" s="53"/>
      <c r="B25" s="1"/>
      <c r="C25" s="91"/>
      <c r="D25" s="27"/>
      <c r="E25" s="27"/>
      <c r="F25" s="27"/>
      <c r="G25" s="27"/>
      <c r="H25" s="27"/>
      <c r="I25" s="27"/>
      <c r="J25" s="27"/>
      <c r="K25" s="27"/>
      <c r="L25" s="28"/>
    </row>
    <row r="26" spans="1:12" ht="12" customHeight="1">
      <c r="A26" s="58" t="s">
        <v>6</v>
      </c>
      <c r="B26" s="59" t="s">
        <v>46</v>
      </c>
      <c r="C26" s="79">
        <v>19</v>
      </c>
      <c r="D26" s="80">
        <f>C26/$C$42*100</f>
        <v>3.3333333333333335</v>
      </c>
      <c r="E26" s="79">
        <v>150</v>
      </c>
      <c r="F26" s="80">
        <f>E26/$E$42*100</f>
        <v>8.205689277899344</v>
      </c>
      <c r="G26" s="79">
        <v>34</v>
      </c>
      <c r="H26" s="80">
        <f>G26/$G$42*100</f>
        <v>3.4658511722731906</v>
      </c>
      <c r="I26" s="79">
        <v>74</v>
      </c>
      <c r="J26" s="80">
        <f>I26/$I$42*100</f>
        <v>4.771115409413282</v>
      </c>
      <c r="K26" s="79">
        <v>39</v>
      </c>
      <c r="L26" s="81">
        <f>K26/$K$42*100</f>
        <v>4.503464203233257</v>
      </c>
    </row>
    <row r="27" spans="1:12" ht="12" customHeight="1">
      <c r="A27" s="58" t="s">
        <v>7</v>
      </c>
      <c r="B27" s="59" t="s">
        <v>47</v>
      </c>
      <c r="C27" s="79">
        <v>17</v>
      </c>
      <c r="D27" s="80">
        <f aca="true" t="shared" si="5" ref="D27:D40">C27/$C$42*100</f>
        <v>2.982456140350877</v>
      </c>
      <c r="E27" s="79">
        <v>176</v>
      </c>
      <c r="F27" s="80">
        <f aca="true" t="shared" si="6" ref="F27:F40">E27/$E$42*100</f>
        <v>9.62800875273523</v>
      </c>
      <c r="G27" s="79">
        <v>58</v>
      </c>
      <c r="H27" s="80">
        <f aca="true" t="shared" si="7" ref="H27:H40">G27/$G$42*100</f>
        <v>5.9123343527013255</v>
      </c>
      <c r="I27" s="79">
        <v>54</v>
      </c>
      <c r="J27" s="80">
        <f aca="true" t="shared" si="8" ref="J27:J40">I27/$I$42*100</f>
        <v>3.481624758220503</v>
      </c>
      <c r="K27" s="79">
        <v>28</v>
      </c>
      <c r="L27" s="81">
        <f aca="true" t="shared" si="9" ref="L27:L40">K27/$K$42*100</f>
        <v>3.233256351039261</v>
      </c>
    </row>
    <row r="28" spans="1:12" ht="12" customHeight="1">
      <c r="A28" s="58" t="s">
        <v>8</v>
      </c>
      <c r="B28" s="59" t="s">
        <v>9</v>
      </c>
      <c r="C28" s="79">
        <v>34</v>
      </c>
      <c r="D28" s="80">
        <f t="shared" si="5"/>
        <v>5.964912280701754</v>
      </c>
      <c r="E28" s="79">
        <v>99</v>
      </c>
      <c r="F28" s="80">
        <f t="shared" si="6"/>
        <v>5.415754923413567</v>
      </c>
      <c r="G28" s="79">
        <v>43</v>
      </c>
      <c r="H28" s="80">
        <f t="shared" si="7"/>
        <v>4.383282364933741</v>
      </c>
      <c r="I28" s="79">
        <v>91</v>
      </c>
      <c r="J28" s="80">
        <f t="shared" si="8"/>
        <v>5.867182462927143</v>
      </c>
      <c r="K28" s="79">
        <v>60</v>
      </c>
      <c r="L28" s="81">
        <f t="shared" si="9"/>
        <v>6.928406466512701</v>
      </c>
    </row>
    <row r="29" spans="1:12" ht="12" customHeight="1">
      <c r="A29" s="58" t="s">
        <v>9</v>
      </c>
      <c r="B29" s="59" t="s">
        <v>10</v>
      </c>
      <c r="C29" s="79">
        <v>35</v>
      </c>
      <c r="D29" s="80">
        <f t="shared" si="5"/>
        <v>6.140350877192982</v>
      </c>
      <c r="E29" s="79">
        <v>93</v>
      </c>
      <c r="F29" s="80">
        <f t="shared" si="6"/>
        <v>5.0875273522975935</v>
      </c>
      <c r="G29" s="79">
        <v>220</v>
      </c>
      <c r="H29" s="80">
        <f t="shared" si="7"/>
        <v>22.426095820591232</v>
      </c>
      <c r="I29" s="79">
        <v>99</v>
      </c>
      <c r="J29" s="80">
        <f t="shared" si="8"/>
        <v>6.382978723404255</v>
      </c>
      <c r="K29" s="79">
        <v>47</v>
      </c>
      <c r="L29" s="81">
        <f t="shared" si="9"/>
        <v>5.427251732101617</v>
      </c>
    </row>
    <row r="30" spans="1:12" ht="12" customHeight="1">
      <c r="A30" s="58" t="s">
        <v>10</v>
      </c>
      <c r="B30" s="59" t="s">
        <v>48</v>
      </c>
      <c r="C30" s="79">
        <v>128</v>
      </c>
      <c r="D30" s="80">
        <f t="shared" si="5"/>
        <v>22.45614035087719</v>
      </c>
      <c r="E30" s="79">
        <v>109</v>
      </c>
      <c r="F30" s="80">
        <f t="shared" si="6"/>
        <v>5.9628008752735235</v>
      </c>
      <c r="G30" s="79">
        <v>129</v>
      </c>
      <c r="H30" s="80">
        <f t="shared" si="7"/>
        <v>13.149847094801222</v>
      </c>
      <c r="I30" s="79">
        <v>151</v>
      </c>
      <c r="J30" s="80">
        <f t="shared" si="8"/>
        <v>9.735654416505481</v>
      </c>
      <c r="K30" s="79">
        <v>90</v>
      </c>
      <c r="L30" s="81">
        <f t="shared" si="9"/>
        <v>10.392609699769054</v>
      </c>
    </row>
    <row r="31" spans="1:12" ht="12" customHeight="1">
      <c r="A31" s="58" t="s">
        <v>11</v>
      </c>
      <c r="B31" s="59" t="s">
        <v>13</v>
      </c>
      <c r="C31" s="79">
        <v>76</v>
      </c>
      <c r="D31" s="80">
        <f t="shared" si="5"/>
        <v>13.333333333333334</v>
      </c>
      <c r="E31" s="79">
        <v>73</v>
      </c>
      <c r="F31" s="80">
        <f t="shared" si="6"/>
        <v>3.9934354485776806</v>
      </c>
      <c r="G31" s="79">
        <v>152</v>
      </c>
      <c r="H31" s="80">
        <f t="shared" si="7"/>
        <v>15.494393476044852</v>
      </c>
      <c r="I31" s="79">
        <v>152</v>
      </c>
      <c r="J31" s="80">
        <f t="shared" si="8"/>
        <v>9.800128949065119</v>
      </c>
      <c r="K31" s="79">
        <v>75</v>
      </c>
      <c r="L31" s="81">
        <f t="shared" si="9"/>
        <v>8.660508083140877</v>
      </c>
    </row>
    <row r="32" spans="1:12" ht="12" customHeight="1">
      <c r="A32" s="58" t="s">
        <v>12</v>
      </c>
      <c r="B32" s="59" t="s">
        <v>49</v>
      </c>
      <c r="C32" s="79">
        <v>53</v>
      </c>
      <c r="D32" s="80">
        <f t="shared" si="5"/>
        <v>9.298245614035087</v>
      </c>
      <c r="E32" s="79">
        <v>317</v>
      </c>
      <c r="F32" s="80">
        <f t="shared" si="6"/>
        <v>17.34135667396061</v>
      </c>
      <c r="G32" s="79">
        <v>64</v>
      </c>
      <c r="H32" s="80">
        <f t="shared" si="7"/>
        <v>6.523955147808359</v>
      </c>
      <c r="I32" s="79">
        <v>192</v>
      </c>
      <c r="J32" s="80">
        <f t="shared" si="8"/>
        <v>12.379110251450678</v>
      </c>
      <c r="K32" s="79">
        <v>96</v>
      </c>
      <c r="L32" s="81">
        <f t="shared" si="9"/>
        <v>11.085450346420323</v>
      </c>
    </row>
    <row r="33" spans="1:12" ht="12" customHeight="1">
      <c r="A33" s="58" t="s">
        <v>13</v>
      </c>
      <c r="B33" s="59" t="s">
        <v>50</v>
      </c>
      <c r="C33" s="79">
        <v>16</v>
      </c>
      <c r="D33" s="80">
        <f t="shared" si="5"/>
        <v>2.807017543859649</v>
      </c>
      <c r="E33" s="79">
        <v>113</v>
      </c>
      <c r="F33" s="80">
        <f t="shared" si="6"/>
        <v>6.181619256017505</v>
      </c>
      <c r="G33" s="79">
        <v>16</v>
      </c>
      <c r="H33" s="80">
        <f t="shared" si="7"/>
        <v>1.6309887869520898</v>
      </c>
      <c r="I33" s="79">
        <v>59</v>
      </c>
      <c r="J33" s="80">
        <f t="shared" si="8"/>
        <v>3.8039974210186975</v>
      </c>
      <c r="K33" s="79">
        <v>39</v>
      </c>
      <c r="L33" s="81">
        <f t="shared" si="9"/>
        <v>4.503464203233257</v>
      </c>
    </row>
    <row r="34" spans="1:12" ht="12" customHeight="1">
      <c r="A34" s="58" t="s">
        <v>14</v>
      </c>
      <c r="B34" s="59" t="s">
        <v>17</v>
      </c>
      <c r="C34" s="79">
        <v>21</v>
      </c>
      <c r="D34" s="80">
        <f t="shared" si="5"/>
        <v>3.684210526315789</v>
      </c>
      <c r="E34" s="79">
        <v>160</v>
      </c>
      <c r="F34" s="80">
        <f t="shared" si="6"/>
        <v>8.752735229759299</v>
      </c>
      <c r="G34" s="79">
        <v>20</v>
      </c>
      <c r="H34" s="80">
        <f t="shared" si="7"/>
        <v>2.038735983690112</v>
      </c>
      <c r="I34" s="79">
        <v>70</v>
      </c>
      <c r="J34" s="80">
        <f t="shared" si="8"/>
        <v>4.513217279174726</v>
      </c>
      <c r="K34" s="79">
        <v>90</v>
      </c>
      <c r="L34" s="81">
        <f t="shared" si="9"/>
        <v>10.392609699769054</v>
      </c>
    </row>
    <row r="35" spans="1:12" ht="12" customHeight="1">
      <c r="A35" s="58" t="s">
        <v>15</v>
      </c>
      <c r="B35" s="59" t="s">
        <v>18</v>
      </c>
      <c r="C35" s="79">
        <v>68</v>
      </c>
      <c r="D35" s="80">
        <f t="shared" si="5"/>
        <v>11.929824561403509</v>
      </c>
      <c r="E35" s="79">
        <v>49</v>
      </c>
      <c r="F35" s="80">
        <f t="shared" si="6"/>
        <v>2.6805251641137855</v>
      </c>
      <c r="G35" s="79">
        <v>28</v>
      </c>
      <c r="H35" s="80">
        <f t="shared" si="7"/>
        <v>2.854230377166157</v>
      </c>
      <c r="I35" s="79">
        <v>112</v>
      </c>
      <c r="J35" s="80">
        <f t="shared" si="8"/>
        <v>7.221147646679562</v>
      </c>
      <c r="K35" s="79">
        <v>56</v>
      </c>
      <c r="L35" s="81">
        <f t="shared" si="9"/>
        <v>6.466512702078522</v>
      </c>
    </row>
    <row r="36" spans="1:12" ht="12" customHeight="1">
      <c r="A36" s="58" t="s">
        <v>16</v>
      </c>
      <c r="B36" s="59" t="s">
        <v>19</v>
      </c>
      <c r="C36" s="79">
        <v>31</v>
      </c>
      <c r="D36" s="80">
        <f t="shared" si="5"/>
        <v>5.43859649122807</v>
      </c>
      <c r="E36" s="79">
        <v>54</v>
      </c>
      <c r="F36" s="80">
        <f t="shared" si="6"/>
        <v>2.954048140043764</v>
      </c>
      <c r="G36" s="79">
        <v>49</v>
      </c>
      <c r="H36" s="80">
        <f t="shared" si="7"/>
        <v>4.994903160040775</v>
      </c>
      <c r="I36" s="79">
        <v>101</v>
      </c>
      <c r="J36" s="80">
        <f t="shared" si="8"/>
        <v>6.511927788523534</v>
      </c>
      <c r="K36" s="79">
        <v>34</v>
      </c>
      <c r="L36" s="81">
        <f t="shared" si="9"/>
        <v>3.9260969976905313</v>
      </c>
    </row>
    <row r="37" spans="1:12" ht="12" customHeight="1">
      <c r="A37" s="58" t="s">
        <v>17</v>
      </c>
      <c r="B37" s="59" t="s">
        <v>20</v>
      </c>
      <c r="C37" s="79">
        <v>25</v>
      </c>
      <c r="D37" s="80">
        <f t="shared" si="5"/>
        <v>4.385964912280701</v>
      </c>
      <c r="E37" s="79">
        <v>105</v>
      </c>
      <c r="F37" s="80">
        <f t="shared" si="6"/>
        <v>5.743982494529541</v>
      </c>
      <c r="G37" s="79">
        <v>45</v>
      </c>
      <c r="H37" s="80">
        <f t="shared" si="7"/>
        <v>4.587155963302752</v>
      </c>
      <c r="I37" s="79">
        <v>108</v>
      </c>
      <c r="J37" s="80">
        <f t="shared" si="8"/>
        <v>6.963249516441006</v>
      </c>
      <c r="K37" s="79">
        <v>25</v>
      </c>
      <c r="L37" s="81">
        <f t="shared" si="9"/>
        <v>2.886836027713626</v>
      </c>
    </row>
    <row r="38" spans="1:12" ht="12" customHeight="1">
      <c r="A38" s="58" t="s">
        <v>18</v>
      </c>
      <c r="B38" s="59" t="s">
        <v>21</v>
      </c>
      <c r="C38" s="79">
        <v>10</v>
      </c>
      <c r="D38" s="80">
        <f t="shared" si="5"/>
        <v>1.7543859649122806</v>
      </c>
      <c r="E38" s="79">
        <v>97</v>
      </c>
      <c r="F38" s="80">
        <f t="shared" si="6"/>
        <v>5.306345733041575</v>
      </c>
      <c r="G38" s="79">
        <v>26</v>
      </c>
      <c r="H38" s="80">
        <f t="shared" si="7"/>
        <v>2.650356778797146</v>
      </c>
      <c r="I38" s="79">
        <v>82</v>
      </c>
      <c r="J38" s="80">
        <f t="shared" si="8"/>
        <v>5.286911669890394</v>
      </c>
      <c r="K38" s="79">
        <v>43</v>
      </c>
      <c r="L38" s="81">
        <f t="shared" si="9"/>
        <v>4.965357967667437</v>
      </c>
    </row>
    <row r="39" spans="1:12" ht="12" customHeight="1">
      <c r="A39" s="58" t="s">
        <v>51</v>
      </c>
      <c r="B39" s="59" t="s">
        <v>22</v>
      </c>
      <c r="C39" s="79">
        <v>22</v>
      </c>
      <c r="D39" s="80">
        <f t="shared" si="5"/>
        <v>3.8596491228070176</v>
      </c>
      <c r="E39" s="79">
        <v>117</v>
      </c>
      <c r="F39" s="80">
        <f t="shared" si="6"/>
        <v>6.400437636761488</v>
      </c>
      <c r="G39" s="79">
        <v>45</v>
      </c>
      <c r="H39" s="80">
        <f t="shared" si="7"/>
        <v>4.587155963302752</v>
      </c>
      <c r="I39" s="79">
        <v>115</v>
      </c>
      <c r="J39" s="80">
        <f t="shared" si="8"/>
        <v>7.414571244358478</v>
      </c>
      <c r="K39" s="79">
        <v>115</v>
      </c>
      <c r="L39" s="81">
        <f t="shared" si="9"/>
        <v>13.279445727482678</v>
      </c>
    </row>
    <row r="40" spans="1:12" ht="12" customHeight="1">
      <c r="A40" s="58" t="s">
        <v>19</v>
      </c>
      <c r="B40" s="59" t="s">
        <v>23</v>
      </c>
      <c r="C40" s="79">
        <v>15</v>
      </c>
      <c r="D40" s="80">
        <f t="shared" si="5"/>
        <v>2.631578947368421</v>
      </c>
      <c r="E40" s="79">
        <v>116</v>
      </c>
      <c r="F40" s="80">
        <f t="shared" si="6"/>
        <v>6.3457330415754925</v>
      </c>
      <c r="G40" s="79">
        <v>52</v>
      </c>
      <c r="H40" s="80">
        <f t="shared" si="7"/>
        <v>5.300713557594292</v>
      </c>
      <c r="I40" s="79">
        <v>91</v>
      </c>
      <c r="J40" s="80">
        <f t="shared" si="8"/>
        <v>5.867182462927143</v>
      </c>
      <c r="K40" s="79">
        <v>29</v>
      </c>
      <c r="L40" s="81">
        <f t="shared" si="9"/>
        <v>3.348729792147806</v>
      </c>
    </row>
    <row r="41" spans="1:12" ht="9" customHeight="1">
      <c r="A41" s="151"/>
      <c r="B41" s="152"/>
      <c r="C41" s="60"/>
      <c r="D41" s="80"/>
      <c r="E41" s="60"/>
      <c r="F41" s="80"/>
      <c r="G41" s="60"/>
      <c r="H41" s="80"/>
      <c r="I41" s="60"/>
      <c r="J41" s="80"/>
      <c r="K41" s="60"/>
      <c r="L41" s="81"/>
    </row>
    <row r="42" spans="1:12" ht="12" customHeight="1">
      <c r="A42" s="153" t="s">
        <v>24</v>
      </c>
      <c r="B42" s="154"/>
      <c r="C42" s="83">
        <f>SUM(C26:C41)</f>
        <v>570</v>
      </c>
      <c r="D42" s="84">
        <f>C42/'segue tavola2'!K43*100</f>
        <v>0.05596152203558564</v>
      </c>
      <c r="E42" s="83">
        <f>SUM(E26:E41)</f>
        <v>1828</v>
      </c>
      <c r="F42" s="84">
        <f>E42/'segue tavola2'!K43*100</f>
        <v>0.17946958294921148</v>
      </c>
      <c r="G42" s="83">
        <f>SUM(G26:G41)</f>
        <v>981</v>
      </c>
      <c r="H42" s="84">
        <f>G42/'segue tavola2'!K43*100</f>
        <v>0.09631272476650792</v>
      </c>
      <c r="I42" s="83">
        <f>SUM(I26:I41)</f>
        <v>1551</v>
      </c>
      <c r="J42" s="84">
        <f>I42/'segue tavola2'!K43*100</f>
        <v>0.15227424680209356</v>
      </c>
      <c r="K42" s="83">
        <f>SUM(K26:K41)</f>
        <v>866</v>
      </c>
      <c r="L42" s="85">
        <f>K42/'segue tavola2'!K43*100</f>
        <v>0.08502224225055642</v>
      </c>
    </row>
    <row r="43" spans="1:12" ht="9" customHeight="1">
      <c r="A43" s="155"/>
      <c r="B43" s="156"/>
      <c r="C43" s="32"/>
      <c r="D43" s="32"/>
      <c r="E43" s="32"/>
      <c r="F43" s="32"/>
      <c r="G43" s="27"/>
      <c r="H43" s="27"/>
      <c r="I43" s="27"/>
      <c r="J43" s="27"/>
      <c r="K43" s="27"/>
      <c r="L43" s="28"/>
    </row>
    <row r="44" spans="1:13" s="22" customFormat="1" ht="12" customHeight="1">
      <c r="A44" s="145" t="s">
        <v>74</v>
      </c>
      <c r="B44" s="145"/>
      <c r="C44" s="145"/>
      <c r="D44" s="145"/>
      <c r="E44" s="145"/>
      <c r="F44" s="145"/>
      <c r="G44" s="145"/>
      <c r="H44" s="145"/>
      <c r="I44" s="21"/>
      <c r="J44" s="21"/>
      <c r="M44" s="21"/>
    </row>
    <row r="45" spans="1:13" s="34" customFormat="1" ht="12" customHeight="1">
      <c r="A45" s="34" t="s">
        <v>28</v>
      </c>
      <c r="M45" s="23"/>
    </row>
  </sheetData>
  <sheetProtection/>
  <mergeCells count="20">
    <mergeCell ref="A1:L1"/>
    <mergeCell ref="A2:B2"/>
    <mergeCell ref="C2:D2"/>
    <mergeCell ref="E2:F2"/>
    <mergeCell ref="G2:H2"/>
    <mergeCell ref="I2:J2"/>
    <mergeCell ref="K2:L2"/>
    <mergeCell ref="A20:B20"/>
    <mergeCell ref="A21:B21"/>
    <mergeCell ref="A22:B22"/>
    <mergeCell ref="A23:B23"/>
    <mergeCell ref="C23:D23"/>
    <mergeCell ref="E23:F23"/>
    <mergeCell ref="A44:H44"/>
    <mergeCell ref="G23:H23"/>
    <mergeCell ref="I23:J23"/>
    <mergeCell ref="K23:L23"/>
    <mergeCell ref="A41:B41"/>
    <mergeCell ref="A42:B42"/>
    <mergeCell ref="A43:B43"/>
  </mergeCells>
  <printOptions horizontalCentered="1" verticalCentered="1"/>
  <pageMargins left="0" right="0" top="0" bottom="0" header="0.5905511811023623" footer="0"/>
  <pageSetup horizontalDpi="600" verticalDpi="600" orientation="portrait" paperSize="9" scale="95" r:id="rId1"/>
  <headerFooter alignWithMargins="0">
    <oddHeader>&amp;L&amp;8Roma Capitale
&amp;"Arial,Corsivo"Ufficio di Statistica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J25" sqref="J25"/>
    </sheetView>
  </sheetViews>
  <sheetFormatPr defaultColWidth="9.140625" defaultRowHeight="12"/>
  <cols>
    <col min="1" max="2" width="9.7109375" style="1" customWidth="1"/>
    <col min="3" max="3" width="9.00390625" style="1" customWidth="1"/>
    <col min="4" max="4" width="5.7109375" style="1" customWidth="1"/>
    <col min="5" max="5" width="7.7109375" style="1" customWidth="1"/>
    <col min="6" max="6" width="5.7109375" style="1" customWidth="1"/>
    <col min="7" max="7" width="7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7.7109375" style="1" customWidth="1"/>
    <col min="12" max="12" width="5.7109375" style="1" customWidth="1"/>
    <col min="13" max="13" width="9.140625" style="26" customWidth="1"/>
    <col min="14" max="16384" width="9.140625" style="1" customWidth="1"/>
  </cols>
  <sheetData>
    <row r="1" spans="4:13" ht="12.75" customHeight="1">
      <c r="D1" s="2"/>
      <c r="E1" s="3"/>
      <c r="F1" s="2"/>
      <c r="I1" s="2"/>
      <c r="M1" s="1"/>
    </row>
    <row r="2" spans="1:12" ht="24.75" customHeight="1">
      <c r="A2" s="139" t="s">
        <v>136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4.75" customHeight="1">
      <c r="A3" s="159" t="s">
        <v>0</v>
      </c>
      <c r="B3" s="160"/>
      <c r="C3" s="161" t="s">
        <v>75</v>
      </c>
      <c r="D3" s="161"/>
      <c r="E3" s="161" t="s">
        <v>76</v>
      </c>
      <c r="F3" s="161"/>
      <c r="G3" s="161" t="s">
        <v>77</v>
      </c>
      <c r="H3" s="161"/>
      <c r="I3" s="161" t="s">
        <v>78</v>
      </c>
      <c r="J3" s="161"/>
      <c r="K3" s="161" t="s">
        <v>79</v>
      </c>
      <c r="L3" s="162"/>
    </row>
    <row r="4" spans="1:12" ht="18" customHeight="1">
      <c r="A4" s="49" t="s">
        <v>44</v>
      </c>
      <c r="B4" s="50" t="s">
        <v>45</v>
      </c>
      <c r="C4" s="6" t="s">
        <v>3</v>
      </c>
      <c r="D4" s="6" t="s">
        <v>26</v>
      </c>
      <c r="E4" s="6" t="s">
        <v>3</v>
      </c>
      <c r="F4" s="6" t="s">
        <v>26</v>
      </c>
      <c r="G4" s="6" t="s">
        <v>3</v>
      </c>
      <c r="H4" s="6" t="s">
        <v>26</v>
      </c>
      <c r="I4" s="6" t="s">
        <v>3</v>
      </c>
      <c r="J4" s="6" t="s">
        <v>26</v>
      </c>
      <c r="K4" s="6" t="s">
        <v>3</v>
      </c>
      <c r="L4" s="78" t="s">
        <v>26</v>
      </c>
    </row>
    <row r="5" spans="1:12" ht="9" customHeight="1">
      <c r="A5" s="53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2">
      <c r="A6" s="58" t="s">
        <v>6</v>
      </c>
      <c r="B6" s="59" t="s">
        <v>46</v>
      </c>
      <c r="C6" s="79">
        <v>97</v>
      </c>
      <c r="D6" s="80">
        <f>C6/$C$22*100</f>
        <v>5.002578648788035</v>
      </c>
      <c r="E6" s="79">
        <v>3041</v>
      </c>
      <c r="F6" s="80">
        <f>E6/$E$22*100</f>
        <v>5.042197940674172</v>
      </c>
      <c r="G6" s="79">
        <v>623</v>
      </c>
      <c r="H6" s="80">
        <f>G6/$G$22*100</f>
        <v>4.727576263469419</v>
      </c>
      <c r="I6" s="79">
        <v>2703</v>
      </c>
      <c r="J6" s="80">
        <f>I6/$I$22*100</f>
        <v>5.389185740489673</v>
      </c>
      <c r="K6" s="79">
        <v>53</v>
      </c>
      <c r="L6" s="81">
        <f>K6/$K$22*100</f>
        <v>3.7011173184357546</v>
      </c>
    </row>
    <row r="7" spans="1:12" ht="12">
      <c r="A7" s="58" t="s">
        <v>7</v>
      </c>
      <c r="B7" s="59" t="s">
        <v>47</v>
      </c>
      <c r="C7" s="79">
        <v>94</v>
      </c>
      <c r="D7" s="80">
        <f aca="true" t="shared" si="0" ref="D7:D20">C7/$C$22*100</f>
        <v>4.847859721505931</v>
      </c>
      <c r="E7" s="79">
        <v>3622</v>
      </c>
      <c r="F7" s="80">
        <f aca="true" t="shared" si="1" ref="F7:F20">E7/$E$22*100</f>
        <v>6.005537961565883</v>
      </c>
      <c r="G7" s="79">
        <v>652</v>
      </c>
      <c r="H7" s="80">
        <f aca="true" t="shared" si="2" ref="H7:H20">G7/$G$22*100</f>
        <v>4.947640006070724</v>
      </c>
      <c r="I7" s="79">
        <v>3350</v>
      </c>
      <c r="J7" s="80">
        <f aca="true" t="shared" si="3" ref="J7:J20">I7/$I$22*100</f>
        <v>6.67916101762501</v>
      </c>
      <c r="K7" s="79">
        <v>40</v>
      </c>
      <c r="L7" s="81">
        <f aca="true" t="shared" si="4" ref="L7:L20">K7/$K$22*100</f>
        <v>2.793296089385475</v>
      </c>
    </row>
    <row r="8" spans="1:12" ht="12">
      <c r="A8" s="58" t="s">
        <v>8</v>
      </c>
      <c r="B8" s="59" t="s">
        <v>9</v>
      </c>
      <c r="C8" s="79">
        <v>168</v>
      </c>
      <c r="D8" s="80">
        <f t="shared" si="0"/>
        <v>8.664259927797833</v>
      </c>
      <c r="E8" s="79">
        <v>5148</v>
      </c>
      <c r="F8" s="80">
        <f t="shared" si="1"/>
        <v>8.5357563296911</v>
      </c>
      <c r="G8" s="79">
        <v>930</v>
      </c>
      <c r="H8" s="80">
        <f t="shared" si="2"/>
        <v>7.05721657307634</v>
      </c>
      <c r="I8" s="79">
        <v>3784</v>
      </c>
      <c r="J8" s="80">
        <f t="shared" si="3"/>
        <v>7.544461280803892</v>
      </c>
      <c r="K8" s="79">
        <v>99</v>
      </c>
      <c r="L8" s="81">
        <f t="shared" si="4"/>
        <v>6.91340782122905</v>
      </c>
    </row>
    <row r="9" spans="1:12" ht="12">
      <c r="A9" s="58" t="s">
        <v>9</v>
      </c>
      <c r="B9" s="59" t="s">
        <v>10</v>
      </c>
      <c r="C9" s="79">
        <v>95</v>
      </c>
      <c r="D9" s="80">
        <f t="shared" si="0"/>
        <v>4.899432697266632</v>
      </c>
      <c r="E9" s="79">
        <v>6728</v>
      </c>
      <c r="F9" s="80">
        <f t="shared" si="1"/>
        <v>11.15551060337252</v>
      </c>
      <c r="G9" s="79">
        <v>703</v>
      </c>
      <c r="H9" s="80">
        <f t="shared" si="2"/>
        <v>5.3346486568523295</v>
      </c>
      <c r="I9" s="79">
        <v>2808</v>
      </c>
      <c r="J9" s="80">
        <f t="shared" si="3"/>
        <v>5.598532578355531</v>
      </c>
      <c r="K9" s="79">
        <v>58</v>
      </c>
      <c r="L9" s="81">
        <f t="shared" si="4"/>
        <v>4.050279329608938</v>
      </c>
    </row>
    <row r="10" spans="1:12" ht="12">
      <c r="A10" s="58" t="s">
        <v>10</v>
      </c>
      <c r="B10" s="59" t="s">
        <v>48</v>
      </c>
      <c r="C10" s="79">
        <v>106</v>
      </c>
      <c r="D10" s="80">
        <f t="shared" si="0"/>
        <v>5.466735430634348</v>
      </c>
      <c r="E10" s="79">
        <v>4763</v>
      </c>
      <c r="F10" s="80">
        <f t="shared" si="1"/>
        <v>7.8973984845218945</v>
      </c>
      <c r="G10" s="79">
        <v>1694</v>
      </c>
      <c r="H10" s="80">
        <f t="shared" si="2"/>
        <v>12.85475792988314</v>
      </c>
      <c r="I10" s="79">
        <v>4695</v>
      </c>
      <c r="J10" s="80">
        <f t="shared" si="3"/>
        <v>9.360794321716245</v>
      </c>
      <c r="K10" s="79">
        <v>114</v>
      </c>
      <c r="L10" s="81">
        <f t="shared" si="4"/>
        <v>7.960893854748603</v>
      </c>
    </row>
    <row r="11" spans="1:12" ht="12">
      <c r="A11" s="58" t="s">
        <v>11</v>
      </c>
      <c r="B11" s="59" t="s">
        <v>13</v>
      </c>
      <c r="C11" s="79">
        <v>242</v>
      </c>
      <c r="D11" s="80">
        <f t="shared" si="0"/>
        <v>12.480660134089737</v>
      </c>
      <c r="E11" s="79">
        <v>4354</v>
      </c>
      <c r="F11" s="80">
        <f t="shared" si="1"/>
        <v>7.219246903549934</v>
      </c>
      <c r="G11" s="79">
        <v>878</v>
      </c>
      <c r="H11" s="80">
        <f t="shared" si="2"/>
        <v>6.662619517377447</v>
      </c>
      <c r="I11" s="79">
        <v>4069</v>
      </c>
      <c r="J11" s="80">
        <f t="shared" si="3"/>
        <v>8.112688412154078</v>
      </c>
      <c r="K11" s="79">
        <v>280</v>
      </c>
      <c r="L11" s="81">
        <f t="shared" si="4"/>
        <v>19.553072625698324</v>
      </c>
    </row>
    <row r="12" spans="1:12" ht="12">
      <c r="A12" s="58" t="s">
        <v>12</v>
      </c>
      <c r="B12" s="59" t="s">
        <v>49</v>
      </c>
      <c r="C12" s="79">
        <v>224</v>
      </c>
      <c r="D12" s="80">
        <f t="shared" si="0"/>
        <v>11.552346570397113</v>
      </c>
      <c r="E12" s="79">
        <v>6284</v>
      </c>
      <c r="F12" s="80">
        <f t="shared" si="1"/>
        <v>10.419326491021538</v>
      </c>
      <c r="G12" s="79">
        <v>1565</v>
      </c>
      <c r="H12" s="80">
        <f t="shared" si="2"/>
        <v>11.875853695553195</v>
      </c>
      <c r="I12" s="79">
        <v>5460</v>
      </c>
      <c r="J12" s="80">
        <f t="shared" si="3"/>
        <v>10.886035569024644</v>
      </c>
      <c r="K12" s="79">
        <v>180</v>
      </c>
      <c r="L12" s="81">
        <f t="shared" si="4"/>
        <v>12.569832402234638</v>
      </c>
    </row>
    <row r="13" spans="1:12" ht="12">
      <c r="A13" s="58" t="s">
        <v>13</v>
      </c>
      <c r="B13" s="59" t="s">
        <v>50</v>
      </c>
      <c r="C13" s="79">
        <v>67</v>
      </c>
      <c r="D13" s="80">
        <f t="shared" si="0"/>
        <v>3.4553893759669934</v>
      </c>
      <c r="E13" s="79">
        <v>2712</v>
      </c>
      <c r="F13" s="80">
        <f t="shared" si="1"/>
        <v>4.496692145711396</v>
      </c>
      <c r="G13" s="79">
        <v>508</v>
      </c>
      <c r="H13" s="80">
        <f t="shared" si="2"/>
        <v>3.8549096979814843</v>
      </c>
      <c r="I13" s="79">
        <v>2735</v>
      </c>
      <c r="J13" s="80">
        <f t="shared" si="3"/>
        <v>5.452986681553553</v>
      </c>
      <c r="K13" s="79">
        <v>67</v>
      </c>
      <c r="L13" s="81">
        <f t="shared" si="4"/>
        <v>4.67877094972067</v>
      </c>
    </row>
    <row r="14" spans="1:12" ht="12">
      <c r="A14" s="58" t="s">
        <v>14</v>
      </c>
      <c r="B14" s="59" t="s">
        <v>17</v>
      </c>
      <c r="C14" s="79">
        <v>131</v>
      </c>
      <c r="D14" s="80">
        <f t="shared" si="0"/>
        <v>6.7560598246518815</v>
      </c>
      <c r="E14" s="79">
        <v>4314</v>
      </c>
      <c r="F14" s="80">
        <f t="shared" si="1"/>
        <v>7.15292401054534</v>
      </c>
      <c r="G14" s="79">
        <v>639</v>
      </c>
      <c r="H14" s="80">
        <f t="shared" si="2"/>
        <v>4.848990742146001</v>
      </c>
      <c r="I14" s="79">
        <v>3226</v>
      </c>
      <c r="J14" s="80">
        <f t="shared" si="3"/>
        <v>6.431932371002472</v>
      </c>
      <c r="K14" s="79">
        <v>159</v>
      </c>
      <c r="L14" s="81">
        <f t="shared" si="4"/>
        <v>11.103351955307263</v>
      </c>
    </row>
    <row r="15" spans="1:12" ht="12">
      <c r="A15" s="58" t="s">
        <v>15</v>
      </c>
      <c r="B15" s="59" t="s">
        <v>18</v>
      </c>
      <c r="C15" s="79">
        <v>164</v>
      </c>
      <c r="D15" s="80">
        <f t="shared" si="0"/>
        <v>8.45796802475503</v>
      </c>
      <c r="E15" s="79">
        <v>4337</v>
      </c>
      <c r="F15" s="80">
        <f t="shared" si="1"/>
        <v>7.1910596740229815</v>
      </c>
      <c r="G15" s="79">
        <v>750</v>
      </c>
      <c r="H15" s="80">
        <f t="shared" si="2"/>
        <v>5.69130368796479</v>
      </c>
      <c r="I15" s="79">
        <v>3549</v>
      </c>
      <c r="J15" s="80">
        <f t="shared" si="3"/>
        <v>7.075923119866018</v>
      </c>
      <c r="K15" s="79">
        <v>98</v>
      </c>
      <c r="L15" s="81">
        <f t="shared" si="4"/>
        <v>6.843575418994413</v>
      </c>
    </row>
    <row r="16" spans="1:12" ht="12">
      <c r="A16" s="58" t="s">
        <v>16</v>
      </c>
      <c r="B16" s="59" t="s">
        <v>19</v>
      </c>
      <c r="C16" s="79">
        <v>126</v>
      </c>
      <c r="D16" s="80">
        <f t="shared" si="0"/>
        <v>6.4981949458483745</v>
      </c>
      <c r="E16" s="79">
        <v>2863</v>
      </c>
      <c r="F16" s="80">
        <f t="shared" si="1"/>
        <v>4.747061066803734</v>
      </c>
      <c r="G16" s="79">
        <v>1258</v>
      </c>
      <c r="H16" s="80">
        <f t="shared" si="2"/>
        <v>9.546213385946274</v>
      </c>
      <c r="I16" s="79">
        <v>2367</v>
      </c>
      <c r="J16" s="80">
        <f t="shared" si="3"/>
        <v>4.719275859318925</v>
      </c>
      <c r="K16" s="79">
        <v>69</v>
      </c>
      <c r="L16" s="81">
        <f t="shared" si="4"/>
        <v>4.818435754189944</v>
      </c>
    </row>
    <row r="17" spans="1:12" ht="12">
      <c r="A17" s="58" t="s">
        <v>17</v>
      </c>
      <c r="B17" s="59" t="s">
        <v>20</v>
      </c>
      <c r="C17" s="79">
        <v>87</v>
      </c>
      <c r="D17" s="80">
        <f t="shared" si="0"/>
        <v>4.486848891181021</v>
      </c>
      <c r="E17" s="79">
        <v>2481</v>
      </c>
      <c r="F17" s="80">
        <f t="shared" si="1"/>
        <v>4.113677438609872</v>
      </c>
      <c r="G17" s="79">
        <v>1238</v>
      </c>
      <c r="H17" s="80">
        <f t="shared" si="2"/>
        <v>9.394445287600545</v>
      </c>
      <c r="I17" s="79">
        <v>2170</v>
      </c>
      <c r="J17" s="80">
        <f t="shared" si="3"/>
        <v>4.326501315894409</v>
      </c>
      <c r="K17" s="79">
        <v>54</v>
      </c>
      <c r="L17" s="81">
        <f t="shared" si="4"/>
        <v>3.7709497206703912</v>
      </c>
    </row>
    <row r="18" spans="1:12" ht="12">
      <c r="A18" s="58" t="s">
        <v>18</v>
      </c>
      <c r="B18" s="59" t="s">
        <v>21</v>
      </c>
      <c r="C18" s="79">
        <v>97</v>
      </c>
      <c r="D18" s="80">
        <f t="shared" si="0"/>
        <v>5.002578648788035</v>
      </c>
      <c r="E18" s="79">
        <v>2495</v>
      </c>
      <c r="F18" s="80">
        <f t="shared" si="1"/>
        <v>4.13689045116148</v>
      </c>
      <c r="G18" s="79">
        <v>420</v>
      </c>
      <c r="H18" s="80">
        <f t="shared" si="2"/>
        <v>3.1871300652602823</v>
      </c>
      <c r="I18" s="79">
        <v>3047</v>
      </c>
      <c r="J18" s="80">
        <f t="shared" si="3"/>
        <v>6.07504585692639</v>
      </c>
      <c r="K18" s="79">
        <v>39</v>
      </c>
      <c r="L18" s="81">
        <f t="shared" si="4"/>
        <v>2.7234636871508378</v>
      </c>
    </row>
    <row r="19" spans="1:12" ht="12">
      <c r="A19" s="58" t="s">
        <v>51</v>
      </c>
      <c r="B19" s="59" t="s">
        <v>22</v>
      </c>
      <c r="C19" s="79">
        <v>163</v>
      </c>
      <c r="D19" s="80">
        <f t="shared" si="0"/>
        <v>8.406395048994327</v>
      </c>
      <c r="E19" s="79">
        <v>3656</v>
      </c>
      <c r="F19" s="80">
        <f t="shared" si="1"/>
        <v>6.061912420619787</v>
      </c>
      <c r="G19" s="79">
        <v>721</v>
      </c>
      <c r="H19" s="80">
        <f t="shared" si="2"/>
        <v>5.471239945363485</v>
      </c>
      <c r="I19" s="79">
        <v>3287</v>
      </c>
      <c r="J19" s="80">
        <f t="shared" si="3"/>
        <v>6.553552914905494</v>
      </c>
      <c r="K19" s="79">
        <v>63</v>
      </c>
      <c r="L19" s="81">
        <f t="shared" si="4"/>
        <v>4.399441340782123</v>
      </c>
    </row>
    <row r="20" spans="1:12" ht="12">
      <c r="A20" s="58" t="s">
        <v>19</v>
      </c>
      <c r="B20" s="59" t="s">
        <v>23</v>
      </c>
      <c r="C20" s="79">
        <v>78</v>
      </c>
      <c r="D20" s="80">
        <f t="shared" si="0"/>
        <v>4.0226921093347086</v>
      </c>
      <c r="E20" s="79">
        <v>3513</v>
      </c>
      <c r="F20" s="80">
        <f t="shared" si="1"/>
        <v>5.824808078128368</v>
      </c>
      <c r="G20" s="79">
        <v>599</v>
      </c>
      <c r="H20" s="80">
        <f t="shared" si="2"/>
        <v>4.545454545454546</v>
      </c>
      <c r="I20" s="79">
        <v>2906</v>
      </c>
      <c r="J20" s="80">
        <f t="shared" si="3"/>
        <v>5.793922960363665</v>
      </c>
      <c r="K20" s="79">
        <v>59</v>
      </c>
      <c r="L20" s="81">
        <f t="shared" si="4"/>
        <v>4.120111731843576</v>
      </c>
    </row>
    <row r="21" spans="1:12" ht="9" customHeight="1">
      <c r="A21" s="151"/>
      <c r="B21" s="152"/>
      <c r="C21" s="60"/>
      <c r="D21" s="80"/>
      <c r="E21" s="60"/>
      <c r="F21" s="80"/>
      <c r="G21" s="60"/>
      <c r="H21" s="80"/>
      <c r="I21" s="60"/>
      <c r="J21" s="80"/>
      <c r="K21" s="60"/>
      <c r="L21" s="81"/>
    </row>
    <row r="22" spans="1:12" ht="12">
      <c r="A22" s="153" t="s">
        <v>24</v>
      </c>
      <c r="B22" s="154"/>
      <c r="C22" s="83">
        <f>SUM(C6:C21)</f>
        <v>1939</v>
      </c>
      <c r="D22" s="84">
        <f>C22/'segue tavola2'!K43*100</f>
        <v>0.19036735302982552</v>
      </c>
      <c r="E22" s="83">
        <f>SUM(E6:E21)</f>
        <v>60311</v>
      </c>
      <c r="F22" s="84">
        <f>E22/'segue tavola2'!K43*100</f>
        <v>5.921219921909132</v>
      </c>
      <c r="G22" s="83">
        <f>SUM(G6:G21)</f>
        <v>13178</v>
      </c>
      <c r="H22" s="84">
        <f>G22/'segue tavola2'!K43*100</f>
        <v>1.2937911182192061</v>
      </c>
      <c r="I22" s="83">
        <f>SUM(I6:I21)</f>
        <v>50156</v>
      </c>
      <c r="J22" s="84">
        <f>I22/'segue tavola2'!K43*100</f>
        <v>4.924221226696199</v>
      </c>
      <c r="K22" s="83">
        <f>SUM(K6:K21)</f>
        <v>1432</v>
      </c>
      <c r="L22" s="85">
        <f>K22/'segue tavola2'!K43*100</f>
        <v>0.14059105185080462</v>
      </c>
    </row>
    <row r="23" spans="1:12" ht="9" customHeight="1">
      <c r="A23" s="155"/>
      <c r="B23" s="156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1:12" ht="44.25" customHeight="1">
      <c r="A24" s="157" t="s">
        <v>0</v>
      </c>
      <c r="B24" s="158"/>
      <c r="C24" s="149" t="s">
        <v>80</v>
      </c>
      <c r="D24" s="149"/>
      <c r="E24" s="149" t="s">
        <v>81</v>
      </c>
      <c r="F24" s="149"/>
      <c r="G24" s="149" t="s">
        <v>82</v>
      </c>
      <c r="H24" s="149"/>
      <c r="I24" s="148" t="s">
        <v>83</v>
      </c>
      <c r="J24" s="148"/>
      <c r="K24" s="148" t="s">
        <v>84</v>
      </c>
      <c r="L24" s="163"/>
    </row>
    <row r="25" spans="1:12" ht="18" customHeight="1">
      <c r="A25" s="49" t="s">
        <v>44</v>
      </c>
      <c r="B25" s="50" t="s">
        <v>45</v>
      </c>
      <c r="C25" s="6" t="s">
        <v>3</v>
      </c>
      <c r="D25" s="6" t="s">
        <v>26</v>
      </c>
      <c r="E25" s="6" t="s">
        <v>3</v>
      </c>
      <c r="F25" s="6" t="s">
        <v>26</v>
      </c>
      <c r="G25" s="6" t="s">
        <v>3</v>
      </c>
      <c r="H25" s="6" t="s">
        <v>26</v>
      </c>
      <c r="I25" s="6" t="s">
        <v>3</v>
      </c>
      <c r="J25" s="6" t="s">
        <v>26</v>
      </c>
      <c r="K25" s="6" t="s">
        <v>3</v>
      </c>
      <c r="L25" s="78" t="s">
        <v>26</v>
      </c>
    </row>
    <row r="26" spans="1:12" ht="9" customHeight="1">
      <c r="A26" s="53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ht="12">
      <c r="A27" s="58" t="s">
        <v>6</v>
      </c>
      <c r="B27" s="59" t="s">
        <v>46</v>
      </c>
      <c r="C27" s="79">
        <v>12325</v>
      </c>
      <c r="D27" s="80">
        <f>C27/$C$43*100</f>
        <v>6.292438862510849</v>
      </c>
      <c r="E27" s="79">
        <v>40</v>
      </c>
      <c r="F27" s="80">
        <f>E27/$E$43*100</f>
        <v>6.4</v>
      </c>
      <c r="G27" s="79">
        <v>60</v>
      </c>
      <c r="H27" s="80">
        <f>G27/$G$43*100</f>
        <v>8.583690987124463</v>
      </c>
      <c r="I27" s="79">
        <v>5585</v>
      </c>
      <c r="J27" s="80">
        <f>I27/$I$43*100</f>
        <v>4.277530138014491</v>
      </c>
      <c r="K27" s="79">
        <v>166</v>
      </c>
      <c r="L27" s="81">
        <f>K27/$K$43*100</f>
        <v>10.695876288659793</v>
      </c>
    </row>
    <row r="28" spans="1:12" ht="12">
      <c r="A28" s="58" t="s">
        <v>7</v>
      </c>
      <c r="B28" s="59" t="s">
        <v>47</v>
      </c>
      <c r="C28" s="79">
        <v>12390</v>
      </c>
      <c r="D28" s="80">
        <f aca="true" t="shared" si="5" ref="D28:D41">C28/$C$43*100</f>
        <v>6.325624138459182</v>
      </c>
      <c r="E28" s="79">
        <v>29</v>
      </c>
      <c r="F28" s="80">
        <f aca="true" t="shared" si="6" ref="F28:F41">E28/$E$43*100</f>
        <v>4.64</v>
      </c>
      <c r="G28" s="79">
        <v>56</v>
      </c>
      <c r="H28" s="80">
        <f aca="true" t="shared" si="7" ref="H28:H41">G28/$G$43*100</f>
        <v>8.011444921316166</v>
      </c>
      <c r="I28" s="79">
        <v>5574</v>
      </c>
      <c r="J28" s="80">
        <f aca="true" t="shared" si="8" ref="J28:J41">I28/$I$43*100</f>
        <v>4.269105280088231</v>
      </c>
      <c r="K28" s="79">
        <v>119</v>
      </c>
      <c r="L28" s="81">
        <f aca="true" t="shared" si="9" ref="L28:L41">K28/$K$43*100</f>
        <v>7.667525773195877</v>
      </c>
    </row>
    <row r="29" spans="1:12" ht="12">
      <c r="A29" s="58" t="s">
        <v>8</v>
      </c>
      <c r="B29" s="59" t="s">
        <v>9</v>
      </c>
      <c r="C29" s="79">
        <v>13488</v>
      </c>
      <c r="D29" s="80">
        <f t="shared" si="5"/>
        <v>6.886200030632563</v>
      </c>
      <c r="E29" s="79">
        <v>58</v>
      </c>
      <c r="F29" s="80">
        <f t="shared" si="6"/>
        <v>9.28</v>
      </c>
      <c r="G29" s="79">
        <v>40</v>
      </c>
      <c r="H29" s="80">
        <f t="shared" si="7"/>
        <v>5.7224606580829755</v>
      </c>
      <c r="I29" s="79">
        <v>9766</v>
      </c>
      <c r="J29" s="80">
        <f t="shared" si="8"/>
        <v>7.479742046168221</v>
      </c>
      <c r="K29" s="79">
        <v>139</v>
      </c>
      <c r="L29" s="81">
        <f t="shared" si="9"/>
        <v>8.956185567010309</v>
      </c>
    </row>
    <row r="30" spans="1:12" ht="12">
      <c r="A30" s="58" t="s">
        <v>9</v>
      </c>
      <c r="B30" s="59" t="s">
        <v>10</v>
      </c>
      <c r="C30" s="79">
        <v>9980</v>
      </c>
      <c r="D30" s="80">
        <f t="shared" si="5"/>
        <v>5.0952162148363715</v>
      </c>
      <c r="E30" s="79">
        <v>69</v>
      </c>
      <c r="F30" s="80">
        <f t="shared" si="6"/>
        <v>11.04</v>
      </c>
      <c r="G30" s="79">
        <v>19</v>
      </c>
      <c r="H30" s="80">
        <f t="shared" si="7"/>
        <v>2.7181688125894135</v>
      </c>
      <c r="I30" s="79">
        <v>8967</v>
      </c>
      <c r="J30" s="80">
        <f t="shared" si="8"/>
        <v>6.867791002251734</v>
      </c>
      <c r="K30" s="79">
        <v>124</v>
      </c>
      <c r="L30" s="81">
        <f t="shared" si="9"/>
        <v>7.989690721649484</v>
      </c>
    </row>
    <row r="31" spans="1:12" ht="12">
      <c r="A31" s="58" t="s">
        <v>10</v>
      </c>
      <c r="B31" s="59" t="s">
        <v>48</v>
      </c>
      <c r="C31" s="79">
        <v>14603</v>
      </c>
      <c r="D31" s="80">
        <f t="shared" si="5"/>
        <v>7.4554551488232</v>
      </c>
      <c r="E31" s="79">
        <v>61</v>
      </c>
      <c r="F31" s="80">
        <f t="shared" si="6"/>
        <v>9.76</v>
      </c>
      <c r="G31" s="79">
        <v>39</v>
      </c>
      <c r="H31" s="80">
        <f t="shared" si="7"/>
        <v>5.579399141630901</v>
      </c>
      <c r="I31" s="79">
        <v>11631</v>
      </c>
      <c r="J31" s="80">
        <f t="shared" si="8"/>
        <v>8.908138412756767</v>
      </c>
      <c r="K31" s="79">
        <v>87</v>
      </c>
      <c r="L31" s="81">
        <f t="shared" si="9"/>
        <v>5.605670103092784</v>
      </c>
    </row>
    <row r="32" spans="1:12" ht="12">
      <c r="A32" s="58" t="s">
        <v>11</v>
      </c>
      <c r="B32" s="59" t="s">
        <v>13</v>
      </c>
      <c r="C32" s="79">
        <v>16645</v>
      </c>
      <c r="D32" s="80">
        <f t="shared" si="5"/>
        <v>8.497983356307754</v>
      </c>
      <c r="E32" s="79">
        <v>71</v>
      </c>
      <c r="F32" s="80">
        <f t="shared" si="6"/>
        <v>11.360000000000001</v>
      </c>
      <c r="G32" s="79">
        <v>46</v>
      </c>
      <c r="H32" s="80">
        <f t="shared" si="7"/>
        <v>6.580829756795422</v>
      </c>
      <c r="I32" s="79">
        <v>11214</v>
      </c>
      <c r="J32" s="80">
        <f t="shared" si="8"/>
        <v>8.58875970773402</v>
      </c>
      <c r="K32" s="79">
        <v>51</v>
      </c>
      <c r="L32" s="81">
        <f t="shared" si="9"/>
        <v>3.2860824742268044</v>
      </c>
    </row>
    <row r="33" spans="1:12" ht="12">
      <c r="A33" s="58" t="s">
        <v>12</v>
      </c>
      <c r="B33" s="59" t="s">
        <v>49</v>
      </c>
      <c r="C33" s="79">
        <v>19739</v>
      </c>
      <c r="D33" s="80">
        <f t="shared" si="5"/>
        <v>10.07760249144841</v>
      </c>
      <c r="E33" s="79">
        <v>53</v>
      </c>
      <c r="F33" s="80">
        <f t="shared" si="6"/>
        <v>8.48</v>
      </c>
      <c r="G33" s="79">
        <v>34</v>
      </c>
      <c r="H33" s="80">
        <f t="shared" si="7"/>
        <v>4.86409155937053</v>
      </c>
      <c r="I33" s="79">
        <v>15544</v>
      </c>
      <c r="J33" s="80">
        <f t="shared" si="8"/>
        <v>11.90509014597981</v>
      </c>
      <c r="K33" s="79">
        <v>311</v>
      </c>
      <c r="L33" s="81">
        <f t="shared" si="9"/>
        <v>20.038659793814436</v>
      </c>
    </row>
    <row r="34" spans="1:12" ht="12">
      <c r="A34" s="58" t="s">
        <v>13</v>
      </c>
      <c r="B34" s="59" t="s">
        <v>50</v>
      </c>
      <c r="C34" s="79">
        <v>8134</v>
      </c>
      <c r="D34" s="80">
        <f t="shared" si="5"/>
        <v>4.152754377903712</v>
      </c>
      <c r="E34" s="79">
        <v>24</v>
      </c>
      <c r="F34" s="80">
        <f t="shared" si="6"/>
        <v>3.84</v>
      </c>
      <c r="G34" s="79">
        <v>32</v>
      </c>
      <c r="H34" s="80">
        <f t="shared" si="7"/>
        <v>4.57796852646638</v>
      </c>
      <c r="I34" s="79">
        <v>6456</v>
      </c>
      <c r="J34" s="80">
        <f t="shared" si="8"/>
        <v>4.944625706539221</v>
      </c>
      <c r="K34" s="79">
        <v>73</v>
      </c>
      <c r="L34" s="81">
        <f t="shared" si="9"/>
        <v>4.703608247422681</v>
      </c>
    </row>
    <row r="35" spans="1:12" ht="12">
      <c r="A35" s="58" t="s">
        <v>14</v>
      </c>
      <c r="B35" s="59" t="s">
        <v>17</v>
      </c>
      <c r="C35" s="79">
        <v>14495</v>
      </c>
      <c r="D35" s="80">
        <f t="shared" si="5"/>
        <v>7.400316536478277</v>
      </c>
      <c r="E35" s="79">
        <v>30</v>
      </c>
      <c r="F35" s="80">
        <f t="shared" si="6"/>
        <v>4.8</v>
      </c>
      <c r="G35" s="79">
        <v>54</v>
      </c>
      <c r="H35" s="80">
        <f t="shared" si="7"/>
        <v>7.725321888412018</v>
      </c>
      <c r="I35" s="79">
        <v>9721</v>
      </c>
      <c r="J35" s="80">
        <f t="shared" si="8"/>
        <v>7.445276718288069</v>
      </c>
      <c r="K35" s="79">
        <v>119</v>
      </c>
      <c r="L35" s="81">
        <f t="shared" si="9"/>
        <v>7.667525773195877</v>
      </c>
    </row>
    <row r="36" spans="1:12" ht="12">
      <c r="A36" s="58" t="s">
        <v>15</v>
      </c>
      <c r="B36" s="59" t="s">
        <v>18</v>
      </c>
      <c r="C36" s="79">
        <v>15282</v>
      </c>
      <c r="D36" s="80">
        <f t="shared" si="5"/>
        <v>7.802113646806555</v>
      </c>
      <c r="E36" s="79">
        <v>48</v>
      </c>
      <c r="F36" s="80">
        <f t="shared" si="6"/>
        <v>7.68</v>
      </c>
      <c r="G36" s="79">
        <v>34</v>
      </c>
      <c r="H36" s="80">
        <f t="shared" si="7"/>
        <v>4.86409155937053</v>
      </c>
      <c r="I36" s="79">
        <v>13462</v>
      </c>
      <c r="J36" s="80">
        <f t="shared" si="8"/>
        <v>10.31049430939142</v>
      </c>
      <c r="K36" s="79">
        <v>32</v>
      </c>
      <c r="L36" s="81">
        <f t="shared" si="9"/>
        <v>2.0618556701030926</v>
      </c>
    </row>
    <row r="37" spans="1:12" ht="12">
      <c r="A37" s="58" t="s">
        <v>16</v>
      </c>
      <c r="B37" s="59" t="s">
        <v>19</v>
      </c>
      <c r="C37" s="79">
        <v>9517</v>
      </c>
      <c r="D37" s="80">
        <f t="shared" si="5"/>
        <v>4.8588349415428596</v>
      </c>
      <c r="E37" s="79">
        <v>28</v>
      </c>
      <c r="F37" s="80">
        <f t="shared" si="6"/>
        <v>4.4799999999999995</v>
      </c>
      <c r="G37" s="79">
        <v>28</v>
      </c>
      <c r="H37" s="80">
        <f t="shared" si="7"/>
        <v>4.005722460658083</v>
      </c>
      <c r="I37" s="79">
        <v>7436</v>
      </c>
      <c r="J37" s="80">
        <f t="shared" si="8"/>
        <v>5.695203958151433</v>
      </c>
      <c r="K37" s="79">
        <v>39</v>
      </c>
      <c r="L37" s="81">
        <f t="shared" si="9"/>
        <v>2.5128865979381443</v>
      </c>
    </row>
    <row r="38" spans="1:12" ht="12">
      <c r="A38" s="58" t="s">
        <v>17</v>
      </c>
      <c r="B38" s="59" t="s">
        <v>20</v>
      </c>
      <c r="C38" s="79">
        <v>8868</v>
      </c>
      <c r="D38" s="80">
        <f t="shared" si="5"/>
        <v>4.527492724766427</v>
      </c>
      <c r="E38" s="79">
        <v>26</v>
      </c>
      <c r="F38" s="80">
        <f t="shared" si="6"/>
        <v>4.16</v>
      </c>
      <c r="G38" s="79">
        <v>25</v>
      </c>
      <c r="H38" s="80">
        <f t="shared" si="7"/>
        <v>3.5765379113018603</v>
      </c>
      <c r="I38" s="79">
        <v>6054</v>
      </c>
      <c r="J38" s="80">
        <f t="shared" si="8"/>
        <v>4.636735444143191</v>
      </c>
      <c r="K38" s="79">
        <v>42</v>
      </c>
      <c r="L38" s="81">
        <f t="shared" si="9"/>
        <v>2.7061855670103094</v>
      </c>
    </row>
    <row r="39" spans="1:12" ht="12">
      <c r="A39" s="58" t="s">
        <v>18</v>
      </c>
      <c r="B39" s="59" t="s">
        <v>21</v>
      </c>
      <c r="C39" s="79">
        <v>11250</v>
      </c>
      <c r="D39" s="80">
        <f t="shared" si="5"/>
        <v>5.7436054525961096</v>
      </c>
      <c r="E39" s="79">
        <v>31</v>
      </c>
      <c r="F39" s="80">
        <f t="shared" si="6"/>
        <v>4.96</v>
      </c>
      <c r="G39" s="79">
        <v>28</v>
      </c>
      <c r="H39" s="80">
        <f t="shared" si="7"/>
        <v>4.005722460658083</v>
      </c>
      <c r="I39" s="79">
        <v>5817</v>
      </c>
      <c r="J39" s="80">
        <f t="shared" si="8"/>
        <v>4.455218050641055</v>
      </c>
      <c r="K39" s="79">
        <v>101</v>
      </c>
      <c r="L39" s="81">
        <f t="shared" si="9"/>
        <v>6.5077319587628875</v>
      </c>
    </row>
    <row r="40" spans="1:12" ht="12">
      <c r="A40" s="58" t="s">
        <v>51</v>
      </c>
      <c r="B40" s="59" t="s">
        <v>22</v>
      </c>
      <c r="C40" s="79">
        <v>14649</v>
      </c>
      <c r="D40" s="80">
        <f t="shared" si="5"/>
        <v>7.478940113340481</v>
      </c>
      <c r="E40" s="79">
        <v>27</v>
      </c>
      <c r="F40" s="80">
        <f t="shared" si="6"/>
        <v>4.32</v>
      </c>
      <c r="G40" s="79">
        <v>48</v>
      </c>
      <c r="H40" s="80">
        <f t="shared" si="7"/>
        <v>6.866952789699571</v>
      </c>
      <c r="I40" s="79">
        <v>8111</v>
      </c>
      <c r="J40" s="80">
        <f t="shared" si="8"/>
        <v>6.212183876353722</v>
      </c>
      <c r="K40" s="79">
        <v>111</v>
      </c>
      <c r="L40" s="81">
        <f t="shared" si="9"/>
        <v>7.1520618556701026</v>
      </c>
    </row>
    <row r="41" spans="1:12" ht="12">
      <c r="A41" s="58" t="s">
        <v>19</v>
      </c>
      <c r="B41" s="59" t="s">
        <v>23</v>
      </c>
      <c r="C41" s="79">
        <v>14505</v>
      </c>
      <c r="D41" s="80">
        <f t="shared" si="5"/>
        <v>7.405421963547251</v>
      </c>
      <c r="E41" s="79">
        <v>30</v>
      </c>
      <c r="F41" s="80">
        <f t="shared" si="6"/>
        <v>4.8</v>
      </c>
      <c r="G41" s="79">
        <v>156</v>
      </c>
      <c r="H41" s="80">
        <f t="shared" si="7"/>
        <v>22.317596566523605</v>
      </c>
      <c r="I41" s="79">
        <v>5228</v>
      </c>
      <c r="J41" s="80">
        <f t="shared" si="8"/>
        <v>4.0041052034986135</v>
      </c>
      <c r="K41" s="79">
        <v>38</v>
      </c>
      <c r="L41" s="81">
        <f t="shared" si="9"/>
        <v>2.448453608247423</v>
      </c>
    </row>
    <row r="42" spans="1:12" ht="9" customHeight="1">
      <c r="A42" s="151"/>
      <c r="B42" s="152"/>
      <c r="C42" s="60"/>
      <c r="D42" s="80"/>
      <c r="E42" s="60"/>
      <c r="F42" s="80"/>
      <c r="G42" s="60"/>
      <c r="H42" s="80"/>
      <c r="I42" s="60"/>
      <c r="J42" s="80"/>
      <c r="K42" s="60"/>
      <c r="L42" s="81"/>
    </row>
    <row r="43" spans="1:12" ht="12">
      <c r="A43" s="153" t="s">
        <v>24</v>
      </c>
      <c r="B43" s="154"/>
      <c r="C43" s="83">
        <f>SUM(C27:C42)</f>
        <v>195870</v>
      </c>
      <c r="D43" s="84">
        <f>C43/'segue tavola2'!K43*100</f>
        <v>19.230146177386242</v>
      </c>
      <c r="E43" s="83">
        <f>SUM(E27:E42)</f>
        <v>625</v>
      </c>
      <c r="F43" s="84">
        <f>E43/'segue tavola2'!K43*100</f>
        <v>0.061361318021475486</v>
      </c>
      <c r="G43" s="83">
        <f>SUM(G27:G42)</f>
        <v>699</v>
      </c>
      <c r="H43" s="84">
        <f>G43/'segue tavola2'!K43*100</f>
        <v>0.06862649807521817</v>
      </c>
      <c r="I43" s="83">
        <f>SUM(I27:I42)</f>
        <v>130566</v>
      </c>
      <c r="J43" s="84">
        <f>I43/'segue tavola2'!K43*100</f>
        <v>12.818722958067147</v>
      </c>
      <c r="K43" s="83">
        <f>SUM(K27:K42)</f>
        <v>1552</v>
      </c>
      <c r="L43" s="85">
        <f>K43/'segue tavola2'!K43*100</f>
        <v>0.15237242491092792</v>
      </c>
    </row>
    <row r="44" spans="1:12" ht="9" customHeight="1">
      <c r="A44" s="155"/>
      <c r="B44" s="156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4" s="22" customFormat="1" ht="12" customHeight="1">
      <c r="A45" s="145" t="s">
        <v>74</v>
      </c>
      <c r="B45" s="145"/>
      <c r="C45" s="145"/>
      <c r="D45" s="145"/>
      <c r="E45" s="145"/>
      <c r="F45" s="145"/>
      <c r="G45" s="145"/>
      <c r="H45" s="145"/>
      <c r="I45" s="145"/>
      <c r="J45" s="21"/>
      <c r="K45" s="21"/>
      <c r="N45" s="21"/>
    </row>
    <row r="46" spans="1:12" ht="12">
      <c r="A46" s="34" t="s">
        <v>28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</sheetData>
  <sheetProtection/>
  <mergeCells count="20">
    <mergeCell ref="A2:L2"/>
    <mergeCell ref="A3:B3"/>
    <mergeCell ref="C3:D3"/>
    <mergeCell ref="E3:F3"/>
    <mergeCell ref="G3:H3"/>
    <mergeCell ref="I3:J3"/>
    <mergeCell ref="K3:L3"/>
    <mergeCell ref="A21:B21"/>
    <mergeCell ref="A22:B22"/>
    <mergeCell ref="A23:B23"/>
    <mergeCell ref="A24:B24"/>
    <mergeCell ref="C24:D24"/>
    <mergeCell ref="E24:F24"/>
    <mergeCell ref="A45:I45"/>
    <mergeCell ref="G24:H24"/>
    <mergeCell ref="I24:J24"/>
    <mergeCell ref="K24:L24"/>
    <mergeCell ref="A42:B42"/>
    <mergeCell ref="A43:B43"/>
    <mergeCell ref="A44:B44"/>
  </mergeCells>
  <printOptions horizontalCentered="1" verticalCentered="1"/>
  <pageMargins left="0" right="0" top="0" bottom="0" header="0.5905511811023623" footer="0"/>
  <pageSetup horizontalDpi="600" verticalDpi="600" orientation="portrait" paperSize="9" scale="95" r:id="rId1"/>
  <headerFooter alignWithMargins="0">
    <oddHeader>&amp;L&amp;8Roma Capitale
&amp;"Arial,Corsivo"Ufficio di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J25" sqref="J25"/>
    </sheetView>
  </sheetViews>
  <sheetFormatPr defaultColWidth="9.140625" defaultRowHeight="12"/>
  <cols>
    <col min="1" max="1" width="6.57421875" style="1" customWidth="1"/>
    <col min="2" max="2" width="7.00390625" style="1" customWidth="1"/>
    <col min="3" max="4" width="6.140625" style="1" customWidth="1"/>
    <col min="5" max="5" width="8.28125" style="1" customWidth="1"/>
    <col min="6" max="6" width="6.140625" style="1" customWidth="1"/>
    <col min="7" max="7" width="7.28125" style="1" customWidth="1"/>
    <col min="8" max="8" width="6.140625" style="1" customWidth="1"/>
    <col min="9" max="9" width="7.140625" style="1" customWidth="1"/>
    <col min="10" max="10" width="6.140625" style="1" customWidth="1"/>
    <col min="11" max="11" width="9.421875" style="26" customWidth="1"/>
    <col min="12" max="12" width="8.421875" style="26" customWidth="1"/>
    <col min="13" max="14" width="6.140625" style="1" customWidth="1"/>
    <col min="15" max="15" width="10.00390625" style="26" bestFit="1" customWidth="1"/>
    <col min="16" max="16384" width="9.140625" style="1" customWidth="1"/>
  </cols>
  <sheetData>
    <row r="1" spans="4:15" ht="12.75" customHeight="1">
      <c r="D1" s="2"/>
      <c r="E1" s="3"/>
      <c r="F1" s="2"/>
      <c r="I1" s="2"/>
      <c r="K1" s="1"/>
      <c r="L1" s="1"/>
      <c r="O1" s="1"/>
    </row>
    <row r="2" spans="1:10" ht="24.75" customHeight="1">
      <c r="A2" s="137" t="s">
        <v>136</v>
      </c>
      <c r="B2" s="4"/>
      <c r="C2" s="4"/>
      <c r="D2" s="4"/>
      <c r="E2" s="4"/>
      <c r="F2" s="4"/>
      <c r="G2" s="4"/>
      <c r="H2" s="4"/>
      <c r="I2" s="4"/>
      <c r="J2" s="4"/>
    </row>
    <row r="3" spans="1:14" ht="49.5" customHeight="1">
      <c r="A3" s="159" t="s">
        <v>0</v>
      </c>
      <c r="B3" s="160"/>
      <c r="C3" s="161" t="s">
        <v>85</v>
      </c>
      <c r="D3" s="161"/>
      <c r="E3" s="161" t="s">
        <v>86</v>
      </c>
      <c r="F3" s="161"/>
      <c r="G3" s="161" t="s">
        <v>87</v>
      </c>
      <c r="H3" s="161"/>
      <c r="I3" s="161" t="s">
        <v>88</v>
      </c>
      <c r="J3" s="161"/>
      <c r="K3" s="161" t="s">
        <v>89</v>
      </c>
      <c r="L3" s="161"/>
      <c r="M3" s="161" t="s">
        <v>90</v>
      </c>
      <c r="N3" s="162"/>
    </row>
    <row r="4" spans="1:14" ht="24.75" customHeight="1">
      <c r="A4" s="49" t="s">
        <v>44</v>
      </c>
      <c r="B4" s="50" t="s">
        <v>45</v>
      </c>
      <c r="C4" s="6" t="s">
        <v>3</v>
      </c>
      <c r="D4" s="6" t="s">
        <v>26</v>
      </c>
      <c r="E4" s="6" t="s">
        <v>3</v>
      </c>
      <c r="F4" s="6" t="s">
        <v>26</v>
      </c>
      <c r="G4" s="6" t="s">
        <v>3</v>
      </c>
      <c r="H4" s="6" t="s">
        <v>26</v>
      </c>
      <c r="I4" s="6" t="s">
        <v>3</v>
      </c>
      <c r="J4" s="6" t="s">
        <v>26</v>
      </c>
      <c r="K4" s="6" t="s">
        <v>3</v>
      </c>
      <c r="L4" s="6" t="s">
        <v>26</v>
      </c>
      <c r="M4" s="6" t="s">
        <v>3</v>
      </c>
      <c r="N4" s="78" t="s">
        <v>26</v>
      </c>
    </row>
    <row r="5" spans="1:14" ht="9" customHeight="1">
      <c r="A5" s="5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ht="12">
      <c r="A6" s="58" t="s">
        <v>6</v>
      </c>
      <c r="B6" s="59" t="s">
        <v>46</v>
      </c>
      <c r="C6" s="79">
        <v>319</v>
      </c>
      <c r="D6" s="80">
        <f>C6/$C$22*100</f>
        <v>5.057070386810399</v>
      </c>
      <c r="E6" s="79">
        <v>15982</v>
      </c>
      <c r="F6" s="80">
        <f>E6/$E$22*100</f>
        <v>5.971699628963976</v>
      </c>
      <c r="G6" s="79">
        <v>5032</v>
      </c>
      <c r="H6" s="80">
        <f>G6/$G$22*100</f>
        <v>7.89593434700058</v>
      </c>
      <c r="I6" s="79">
        <v>636</v>
      </c>
      <c r="J6" s="80">
        <f>I6/$I$22*100</f>
        <v>4.322414027456844</v>
      </c>
      <c r="K6" s="79">
        <v>5267</v>
      </c>
      <c r="L6" s="80">
        <f>K6/$K$22*100</f>
        <v>6.992366412213741</v>
      </c>
      <c r="M6" s="79">
        <v>205</v>
      </c>
      <c r="N6" s="81">
        <f>M6/$M$22*100</f>
        <v>3.456998313659359</v>
      </c>
    </row>
    <row r="7" spans="1:14" ht="12">
      <c r="A7" s="58" t="s">
        <v>7</v>
      </c>
      <c r="B7" s="59" t="s">
        <v>47</v>
      </c>
      <c r="C7" s="79">
        <v>420</v>
      </c>
      <c r="D7" s="80">
        <f aca="true" t="shared" si="0" ref="D7:D20">C7/$C$22*100</f>
        <v>6.658211794546608</v>
      </c>
      <c r="E7" s="79">
        <v>15523</v>
      </c>
      <c r="F7" s="80">
        <f aca="true" t="shared" si="1" ref="F7:F20">E7/$E$22*100</f>
        <v>5.800193551520949</v>
      </c>
      <c r="G7" s="79">
        <v>4518</v>
      </c>
      <c r="H7" s="80">
        <f aca="true" t="shared" si="2" ref="H7:H20">G7/$G$22*100</f>
        <v>7.089394153368168</v>
      </c>
      <c r="I7" s="79">
        <v>493</v>
      </c>
      <c r="J7" s="80">
        <f aca="true" t="shared" si="3" ref="J7:J20">I7/$I$22*100</f>
        <v>3.350550496126138</v>
      </c>
      <c r="K7" s="79">
        <v>4906</v>
      </c>
      <c r="L7" s="80">
        <f aca="true" t="shared" si="4" ref="L7:L20">K7/$K$22*100</f>
        <v>6.513109857285097</v>
      </c>
      <c r="M7" s="79">
        <v>276</v>
      </c>
      <c r="N7" s="81">
        <f aca="true" t="shared" si="5" ref="N7:N20">M7/$M$22*100</f>
        <v>4.654300168634064</v>
      </c>
    </row>
    <row r="8" spans="1:14" ht="12">
      <c r="A8" s="58" t="s">
        <v>8</v>
      </c>
      <c r="B8" s="59" t="s">
        <v>9</v>
      </c>
      <c r="C8" s="79">
        <v>498</v>
      </c>
      <c r="D8" s="80">
        <f t="shared" si="0"/>
        <v>7.894736842105263</v>
      </c>
      <c r="E8" s="79">
        <v>20712</v>
      </c>
      <c r="F8" s="80">
        <f t="shared" si="1"/>
        <v>7.739071625272298</v>
      </c>
      <c r="G8" s="79">
        <v>5170</v>
      </c>
      <c r="H8" s="80">
        <f t="shared" si="2"/>
        <v>8.112476266691774</v>
      </c>
      <c r="I8" s="79">
        <v>1299</v>
      </c>
      <c r="J8" s="80">
        <f t="shared" si="3"/>
        <v>8.828326763626478</v>
      </c>
      <c r="K8" s="79">
        <v>5435</v>
      </c>
      <c r="L8" s="80">
        <f t="shared" si="4"/>
        <v>7.215399933620975</v>
      </c>
      <c r="M8" s="79">
        <v>270</v>
      </c>
      <c r="N8" s="81">
        <f t="shared" si="5"/>
        <v>4.5531197301854975</v>
      </c>
    </row>
    <row r="9" spans="1:14" ht="12">
      <c r="A9" s="58" t="s">
        <v>9</v>
      </c>
      <c r="B9" s="59" t="s">
        <v>10</v>
      </c>
      <c r="C9" s="79">
        <v>319</v>
      </c>
      <c r="D9" s="80">
        <f t="shared" si="0"/>
        <v>5.057070386810399</v>
      </c>
      <c r="E9" s="79">
        <v>19861</v>
      </c>
      <c r="F9" s="80">
        <f t="shared" si="1"/>
        <v>7.421094126570738</v>
      </c>
      <c r="G9" s="79">
        <v>4670</v>
      </c>
      <c r="H9" s="80">
        <f t="shared" si="2"/>
        <v>7.3279040938975974</v>
      </c>
      <c r="I9" s="79">
        <v>1656</v>
      </c>
      <c r="J9" s="80">
        <f t="shared" si="3"/>
        <v>11.254587467717819</v>
      </c>
      <c r="K9" s="79">
        <v>4786</v>
      </c>
      <c r="L9" s="80">
        <f t="shared" si="4"/>
        <v>6.353800199137074</v>
      </c>
      <c r="M9" s="79">
        <v>585</v>
      </c>
      <c r="N9" s="81">
        <f t="shared" si="5"/>
        <v>9.865092748735245</v>
      </c>
    </row>
    <row r="10" spans="1:14" ht="12">
      <c r="A10" s="58" t="s">
        <v>10</v>
      </c>
      <c r="B10" s="59" t="s">
        <v>48</v>
      </c>
      <c r="C10" s="79">
        <v>403</v>
      </c>
      <c r="D10" s="80">
        <f t="shared" si="0"/>
        <v>6.3887127457197215</v>
      </c>
      <c r="E10" s="79">
        <v>25630</v>
      </c>
      <c r="F10" s="80">
        <f t="shared" si="1"/>
        <v>9.576690119531142</v>
      </c>
      <c r="G10" s="79">
        <v>5714</v>
      </c>
      <c r="H10" s="80">
        <f t="shared" si="2"/>
        <v>8.966090790691835</v>
      </c>
      <c r="I10" s="79">
        <v>1736</v>
      </c>
      <c r="J10" s="80">
        <f t="shared" si="3"/>
        <v>11.798287345385347</v>
      </c>
      <c r="K10" s="79">
        <v>6249</v>
      </c>
      <c r="L10" s="80">
        <f t="shared" si="4"/>
        <v>8.296050448058413</v>
      </c>
      <c r="M10" s="79">
        <v>404</v>
      </c>
      <c r="N10" s="81">
        <f t="shared" si="5"/>
        <v>6.812816188870152</v>
      </c>
    </row>
    <row r="11" spans="1:14" ht="12">
      <c r="A11" s="58" t="s">
        <v>11</v>
      </c>
      <c r="B11" s="59" t="s">
        <v>13</v>
      </c>
      <c r="C11" s="79">
        <v>357</v>
      </c>
      <c r="D11" s="80">
        <f t="shared" si="0"/>
        <v>5.659480025364616</v>
      </c>
      <c r="E11" s="79">
        <v>18903</v>
      </c>
      <c r="F11" s="80">
        <f t="shared" si="1"/>
        <v>7.063135908290954</v>
      </c>
      <c r="G11" s="79">
        <v>2910</v>
      </c>
      <c r="H11" s="80">
        <f t="shared" si="2"/>
        <v>4.5662100456621</v>
      </c>
      <c r="I11" s="79">
        <v>1561</v>
      </c>
      <c r="J11" s="80">
        <f t="shared" si="3"/>
        <v>10.608943862987632</v>
      </c>
      <c r="K11" s="79">
        <v>5593</v>
      </c>
      <c r="L11" s="80">
        <f t="shared" si="4"/>
        <v>7.425157650182543</v>
      </c>
      <c r="M11" s="79">
        <v>1625</v>
      </c>
      <c r="N11" s="81">
        <f t="shared" si="5"/>
        <v>27.40303541315346</v>
      </c>
    </row>
    <row r="12" spans="1:14" ht="12">
      <c r="A12" s="58" t="s">
        <v>12</v>
      </c>
      <c r="B12" s="59" t="s">
        <v>49</v>
      </c>
      <c r="C12" s="79">
        <v>878</v>
      </c>
      <c r="D12" s="80">
        <f t="shared" si="0"/>
        <v>13.918833227647431</v>
      </c>
      <c r="E12" s="79">
        <v>32569</v>
      </c>
      <c r="F12" s="80">
        <f t="shared" si="1"/>
        <v>12.169458466758087</v>
      </c>
      <c r="G12" s="79">
        <v>7500</v>
      </c>
      <c r="H12" s="80">
        <f t="shared" si="2"/>
        <v>11.76858259191263</v>
      </c>
      <c r="I12" s="79">
        <v>1931</v>
      </c>
      <c r="J12" s="80">
        <f t="shared" si="3"/>
        <v>13.123555797199945</v>
      </c>
      <c r="K12" s="79">
        <v>9679</v>
      </c>
      <c r="L12" s="80">
        <f t="shared" si="4"/>
        <v>12.8496515101228</v>
      </c>
      <c r="M12" s="79">
        <v>607</v>
      </c>
      <c r="N12" s="81">
        <f t="shared" si="5"/>
        <v>10.236087689713322</v>
      </c>
    </row>
    <row r="13" spans="1:14" ht="12">
      <c r="A13" s="58" t="s">
        <v>13</v>
      </c>
      <c r="B13" s="59" t="s">
        <v>50</v>
      </c>
      <c r="C13" s="79">
        <v>551</v>
      </c>
      <c r="D13" s="80">
        <f t="shared" si="0"/>
        <v>8.734939759036145</v>
      </c>
      <c r="E13" s="79">
        <v>14203</v>
      </c>
      <c r="F13" s="80">
        <f t="shared" si="1"/>
        <v>5.306973459527929</v>
      </c>
      <c r="G13" s="79">
        <v>4971</v>
      </c>
      <c r="H13" s="80">
        <f t="shared" si="2"/>
        <v>7.800216541919691</v>
      </c>
      <c r="I13" s="79">
        <v>701</v>
      </c>
      <c r="J13" s="80">
        <f t="shared" si="3"/>
        <v>4.76417017806171</v>
      </c>
      <c r="K13" s="79">
        <v>3942</v>
      </c>
      <c r="L13" s="80">
        <f t="shared" si="4"/>
        <v>5.2333222701626285</v>
      </c>
      <c r="M13" s="79">
        <v>223</v>
      </c>
      <c r="N13" s="81">
        <f t="shared" si="5"/>
        <v>3.760539629005059</v>
      </c>
    </row>
    <row r="14" spans="1:14" ht="12">
      <c r="A14" s="58" t="s">
        <v>14</v>
      </c>
      <c r="B14" s="59" t="s">
        <v>17</v>
      </c>
      <c r="C14" s="79">
        <v>430</v>
      </c>
      <c r="D14" s="80">
        <f t="shared" si="0"/>
        <v>6.816740646797717</v>
      </c>
      <c r="E14" s="79">
        <v>16218</v>
      </c>
      <c r="F14" s="80">
        <f t="shared" si="1"/>
        <v>6.059881402986971</v>
      </c>
      <c r="G14" s="79">
        <v>3929</v>
      </c>
      <c r="H14" s="80">
        <f t="shared" si="2"/>
        <v>6.16516813381663</v>
      </c>
      <c r="I14" s="79">
        <v>631</v>
      </c>
      <c r="J14" s="80">
        <f t="shared" si="3"/>
        <v>4.288432785102623</v>
      </c>
      <c r="K14" s="79">
        <v>4605</v>
      </c>
      <c r="L14" s="80">
        <f t="shared" si="4"/>
        <v>6.113508131430468</v>
      </c>
      <c r="M14" s="79">
        <v>256</v>
      </c>
      <c r="N14" s="81">
        <f t="shared" si="5"/>
        <v>4.317032040472175</v>
      </c>
    </row>
    <row r="15" spans="1:14" ht="12">
      <c r="A15" s="58" t="s">
        <v>15</v>
      </c>
      <c r="B15" s="59" t="s">
        <v>18</v>
      </c>
      <c r="C15" s="79">
        <v>919</v>
      </c>
      <c r="D15" s="80">
        <f t="shared" si="0"/>
        <v>14.568801521876981</v>
      </c>
      <c r="E15" s="79">
        <v>19326</v>
      </c>
      <c r="F15" s="80">
        <f t="shared" si="1"/>
        <v>7.221190528679627</v>
      </c>
      <c r="G15" s="79">
        <v>4072</v>
      </c>
      <c r="H15" s="80">
        <f t="shared" si="2"/>
        <v>6.389555775235764</v>
      </c>
      <c r="I15" s="79">
        <v>916</v>
      </c>
      <c r="J15" s="80">
        <f t="shared" si="3"/>
        <v>6.225363599293191</v>
      </c>
      <c r="K15" s="79">
        <v>4770</v>
      </c>
      <c r="L15" s="80">
        <f t="shared" si="4"/>
        <v>6.332558911384003</v>
      </c>
      <c r="M15" s="79">
        <v>651</v>
      </c>
      <c r="N15" s="81">
        <f t="shared" si="5"/>
        <v>10.978077571669477</v>
      </c>
    </row>
    <row r="16" spans="1:14" ht="12">
      <c r="A16" s="58" t="s">
        <v>16</v>
      </c>
      <c r="B16" s="59" t="s">
        <v>19</v>
      </c>
      <c r="C16" s="79">
        <v>324</v>
      </c>
      <c r="D16" s="80">
        <f t="shared" si="0"/>
        <v>5.136334812935954</v>
      </c>
      <c r="E16" s="79">
        <v>15544</v>
      </c>
      <c r="F16" s="80">
        <f t="shared" si="1"/>
        <v>5.8080402348026565</v>
      </c>
      <c r="G16" s="79">
        <v>2954</v>
      </c>
      <c r="H16" s="80">
        <f t="shared" si="2"/>
        <v>4.635252396867988</v>
      </c>
      <c r="I16" s="79">
        <v>546</v>
      </c>
      <c r="J16" s="80">
        <f t="shared" si="3"/>
        <v>3.7107516650808754</v>
      </c>
      <c r="K16" s="79">
        <v>4290</v>
      </c>
      <c r="L16" s="80">
        <f t="shared" si="4"/>
        <v>5.695320278791901</v>
      </c>
      <c r="M16" s="79">
        <v>168</v>
      </c>
      <c r="N16" s="81">
        <f t="shared" si="5"/>
        <v>2.833052276559865</v>
      </c>
    </row>
    <row r="17" spans="1:14" ht="12">
      <c r="A17" s="58" t="s">
        <v>17</v>
      </c>
      <c r="B17" s="59" t="s">
        <v>20</v>
      </c>
      <c r="C17" s="79">
        <v>311</v>
      </c>
      <c r="D17" s="80">
        <f t="shared" si="0"/>
        <v>4.9302473050095115</v>
      </c>
      <c r="E17" s="79">
        <v>15383</v>
      </c>
      <c r="F17" s="80">
        <f t="shared" si="1"/>
        <v>5.747882329642901</v>
      </c>
      <c r="G17" s="79">
        <v>3972</v>
      </c>
      <c r="H17" s="80">
        <f t="shared" si="2"/>
        <v>6.2326413406769285</v>
      </c>
      <c r="I17" s="79">
        <v>698</v>
      </c>
      <c r="J17" s="80">
        <f t="shared" si="3"/>
        <v>4.743781432649178</v>
      </c>
      <c r="K17" s="79">
        <v>4087</v>
      </c>
      <c r="L17" s="80">
        <f t="shared" si="4"/>
        <v>5.4258214404248255</v>
      </c>
      <c r="M17" s="79">
        <v>135</v>
      </c>
      <c r="N17" s="81">
        <f t="shared" si="5"/>
        <v>2.2765598650927488</v>
      </c>
    </row>
    <row r="18" spans="1:14" ht="12">
      <c r="A18" s="58" t="s">
        <v>18</v>
      </c>
      <c r="B18" s="59" t="s">
        <v>21</v>
      </c>
      <c r="C18" s="79">
        <v>144</v>
      </c>
      <c r="D18" s="80">
        <f t="shared" si="0"/>
        <v>2.28281547241598</v>
      </c>
      <c r="E18" s="79">
        <v>11833</v>
      </c>
      <c r="F18" s="80">
        <f t="shared" si="1"/>
        <v>4.421419203449552</v>
      </c>
      <c r="G18" s="79">
        <v>2685</v>
      </c>
      <c r="H18" s="80">
        <f t="shared" si="2"/>
        <v>4.2131525679047215</v>
      </c>
      <c r="I18" s="79">
        <v>515</v>
      </c>
      <c r="J18" s="80">
        <f t="shared" si="3"/>
        <v>3.5000679624847084</v>
      </c>
      <c r="K18" s="79">
        <v>3558</v>
      </c>
      <c r="L18" s="80">
        <f t="shared" si="4"/>
        <v>4.723531364088948</v>
      </c>
      <c r="M18" s="79">
        <v>153</v>
      </c>
      <c r="N18" s="81">
        <f t="shared" si="5"/>
        <v>2.5801011804384486</v>
      </c>
    </row>
    <row r="19" spans="1:14" ht="12">
      <c r="A19" s="58" t="s">
        <v>51</v>
      </c>
      <c r="B19" s="59" t="s">
        <v>22</v>
      </c>
      <c r="C19" s="79">
        <v>232</v>
      </c>
      <c r="D19" s="80">
        <f t="shared" si="0"/>
        <v>3.6778693722257447</v>
      </c>
      <c r="E19" s="79">
        <v>15712</v>
      </c>
      <c r="F19" s="80">
        <f t="shared" si="1"/>
        <v>5.870813701056313</v>
      </c>
      <c r="G19" s="79">
        <v>3839</v>
      </c>
      <c r="H19" s="80">
        <f t="shared" si="2"/>
        <v>6.0239451427136785</v>
      </c>
      <c r="I19" s="79">
        <v>870</v>
      </c>
      <c r="J19" s="80">
        <f t="shared" si="3"/>
        <v>5.912736169634361</v>
      </c>
      <c r="K19" s="79">
        <v>5240</v>
      </c>
      <c r="L19" s="80">
        <f t="shared" si="4"/>
        <v>6.956521739130435</v>
      </c>
      <c r="M19" s="79">
        <v>252</v>
      </c>
      <c r="N19" s="81">
        <f t="shared" si="5"/>
        <v>4.249578414839798</v>
      </c>
    </row>
    <row r="20" spans="1:14" ht="12">
      <c r="A20" s="58" t="s">
        <v>19</v>
      </c>
      <c r="B20" s="59" t="s">
        <v>23</v>
      </c>
      <c r="C20" s="79">
        <v>203</v>
      </c>
      <c r="D20" s="80">
        <f t="shared" si="0"/>
        <v>3.218135700697527</v>
      </c>
      <c r="E20" s="79">
        <v>10230</v>
      </c>
      <c r="F20" s="80">
        <f t="shared" si="1"/>
        <v>3.822455712945907</v>
      </c>
      <c r="G20" s="79">
        <v>1793</v>
      </c>
      <c r="H20" s="80">
        <f t="shared" si="2"/>
        <v>2.813475811639913</v>
      </c>
      <c r="I20" s="79">
        <v>525</v>
      </c>
      <c r="J20" s="80">
        <f t="shared" si="3"/>
        <v>3.56803044719315</v>
      </c>
      <c r="K20" s="79">
        <v>2918</v>
      </c>
      <c r="L20" s="80">
        <f t="shared" si="4"/>
        <v>3.8738798539661468</v>
      </c>
      <c r="M20" s="79">
        <v>120</v>
      </c>
      <c r="N20" s="81">
        <f t="shared" si="5"/>
        <v>2.0236087689713322</v>
      </c>
    </row>
    <row r="21" spans="1:14" ht="9" customHeight="1">
      <c r="A21" s="151"/>
      <c r="B21" s="152"/>
      <c r="C21" s="60"/>
      <c r="D21" s="80"/>
      <c r="E21" s="60"/>
      <c r="F21" s="80"/>
      <c r="G21" s="60"/>
      <c r="H21" s="80"/>
      <c r="I21" s="60"/>
      <c r="J21" s="80"/>
      <c r="K21" s="60"/>
      <c r="L21" s="80"/>
      <c r="M21" s="60"/>
      <c r="N21" s="81"/>
    </row>
    <row r="22" spans="1:14" ht="12">
      <c r="A22" s="153" t="s">
        <v>24</v>
      </c>
      <c r="B22" s="154"/>
      <c r="C22" s="83">
        <f>SUM(C6:C21)</f>
        <v>6308</v>
      </c>
      <c r="D22" s="84">
        <f>C22/K43*100</f>
        <v>0.6193075105271477</v>
      </c>
      <c r="E22" s="83">
        <f>SUM(E6:E21)</f>
        <v>267629</v>
      </c>
      <c r="F22" s="84">
        <f>E22/K43*100</f>
        <v>26.275309089231136</v>
      </c>
      <c r="G22" s="83">
        <f>SUM(G6:G21)</f>
        <v>63729</v>
      </c>
      <c r="H22" s="84">
        <f>G22/K43*100</f>
        <v>6.256792697904976</v>
      </c>
      <c r="I22" s="83">
        <f>SUM(I6:I21)</f>
        <v>14714</v>
      </c>
      <c r="J22" s="84">
        <f>I22/K43*100</f>
        <v>1.4445926933887843</v>
      </c>
      <c r="K22" s="83">
        <f>SUM(K6:K21)</f>
        <v>75325</v>
      </c>
      <c r="L22" s="84">
        <f>K22/K43*100</f>
        <v>7.395266047948225</v>
      </c>
      <c r="M22" s="83">
        <f>SUM(M6:M21)</f>
        <v>5930</v>
      </c>
      <c r="N22" s="85">
        <f>M22/K43*100</f>
        <v>0.5821961853877593</v>
      </c>
    </row>
    <row r="23" spans="1:14" ht="9" customHeight="1">
      <c r="A23" s="155"/>
      <c r="B23" s="156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4" ht="45" customHeight="1">
      <c r="A24" s="157" t="s">
        <v>0</v>
      </c>
      <c r="B24" s="158"/>
      <c r="C24" s="148" t="s">
        <v>91</v>
      </c>
      <c r="D24" s="148"/>
      <c r="E24" s="148" t="s">
        <v>92</v>
      </c>
      <c r="F24" s="148"/>
      <c r="G24" s="148" t="s">
        <v>93</v>
      </c>
      <c r="H24" s="148"/>
      <c r="I24" s="148" t="s">
        <v>27</v>
      </c>
      <c r="J24" s="148"/>
      <c r="K24" s="148" t="s">
        <v>94</v>
      </c>
      <c r="L24" s="148" t="s">
        <v>95</v>
      </c>
      <c r="M24" s="148" t="s">
        <v>96</v>
      </c>
      <c r="N24" s="163"/>
    </row>
    <row r="25" spans="1:14" ht="24.75" customHeight="1">
      <c r="A25" s="49" t="s">
        <v>44</v>
      </c>
      <c r="B25" s="50" t="s">
        <v>45</v>
      </c>
      <c r="C25" s="6" t="s">
        <v>3</v>
      </c>
      <c r="D25" s="6" t="s">
        <v>26</v>
      </c>
      <c r="E25" s="6" t="s">
        <v>3</v>
      </c>
      <c r="F25" s="6" t="s">
        <v>26</v>
      </c>
      <c r="G25" s="6" t="s">
        <v>3</v>
      </c>
      <c r="H25" s="6" t="s">
        <v>26</v>
      </c>
      <c r="I25" s="6" t="s">
        <v>3</v>
      </c>
      <c r="J25" s="6" t="s">
        <v>26</v>
      </c>
      <c r="K25" s="148"/>
      <c r="L25" s="148"/>
      <c r="M25" s="148"/>
      <c r="N25" s="163"/>
    </row>
    <row r="26" spans="1:14" ht="9" customHeight="1">
      <c r="A26" s="53"/>
      <c r="C26" s="27"/>
      <c r="D26" s="27"/>
      <c r="E26" s="27"/>
      <c r="F26" s="27"/>
      <c r="G26" s="27"/>
      <c r="H26" s="27"/>
      <c r="I26" s="27"/>
      <c r="J26" s="27"/>
      <c r="K26" s="169"/>
      <c r="L26" s="169"/>
      <c r="M26" s="170"/>
      <c r="N26" s="171"/>
    </row>
    <row r="27" spans="1:15" ht="12">
      <c r="A27" s="58" t="s">
        <v>6</v>
      </c>
      <c r="B27" s="59" t="s">
        <v>46</v>
      </c>
      <c r="C27" s="10">
        <v>61</v>
      </c>
      <c r="D27" s="92">
        <f>C27/$C$43*100</f>
        <v>3.4404963338973493</v>
      </c>
      <c r="E27" s="79">
        <v>223</v>
      </c>
      <c r="F27" s="80">
        <f>E27/$E$43*100</f>
        <v>6.456282570932252</v>
      </c>
      <c r="G27" s="79">
        <v>5259</v>
      </c>
      <c r="H27" s="80">
        <f>G27/$G$43*100</f>
        <v>6.897591941660982</v>
      </c>
      <c r="I27" s="79">
        <v>346</v>
      </c>
      <c r="J27" s="80">
        <f>I27/$I$43*100</f>
        <v>5.495552731893265</v>
      </c>
      <c r="K27" s="55">
        <f>I27+G27+E27+C27+M6+K6+I6+G6+E6+C6+'segue tavola 2'!K27+'segue tavola 2'!I27+'segue tavola 2'!G27+'segue tavola 2'!E27+'segue tavola 2'!C27+'segue tavola 2'!K6+'segue tavola 2'!I6+'segue tavola 2'!G6+'segue tavola 2'!E6+'segue tavola 2'!C6+'tavola 2  segue'!K26+'tavola 2  segue'!I26+'tavola 2  segue'!G26+'tavola 2  segue'!E26+'tavola 2  segue'!C26+'tavola 2  segue'!K5+'tavola 2  segue'!I5+'tavola 2  segue'!G5+'tavola 2  segue'!E5+'tavola 2  segue'!C5+'tavola 2'!K27+'tavola 2'!I27+'tavola 2'!G27+'tavola 2'!E27+'tavola 2'!C27+'tavola 2'!K6+'tavola 2'!I6+'tavola 2'!G6+'tavola 2'!E6+'tavola 2'!C6</f>
        <v>60608</v>
      </c>
      <c r="L27" s="93">
        <f>M27-K27</f>
        <v>12913</v>
      </c>
      <c r="M27" s="165">
        <v>73521</v>
      </c>
      <c r="N27" s="166"/>
      <c r="O27" s="35"/>
    </row>
    <row r="28" spans="1:15" ht="12">
      <c r="A28" s="58" t="s">
        <v>7</v>
      </c>
      <c r="B28" s="59" t="s">
        <v>47</v>
      </c>
      <c r="C28" s="10">
        <v>63</v>
      </c>
      <c r="D28" s="92">
        <f aca="true" t="shared" si="6" ref="D28:D41">C28/$C$43*100</f>
        <v>3.5532994923857872</v>
      </c>
      <c r="E28" s="79">
        <v>199</v>
      </c>
      <c r="F28" s="80">
        <f aca="true" t="shared" si="7" ref="F28:F41">E28/$E$43*100</f>
        <v>5.761436016213086</v>
      </c>
      <c r="G28" s="79">
        <v>6174</v>
      </c>
      <c r="H28" s="80">
        <f aca="true" t="shared" si="8" ref="H28:H41">G28/$G$43*100</f>
        <v>8.097686375321336</v>
      </c>
      <c r="I28" s="79">
        <v>280</v>
      </c>
      <c r="J28" s="80">
        <f aca="true" t="shared" si="9" ref="J28:J41">I28/$I$43*100</f>
        <v>4.447268106734435</v>
      </c>
      <c r="K28" s="55">
        <f>I28+G28+E28+C28+M7+K7+I7+G7+E7+C7+'segue tavola 2'!K28+'segue tavola 2'!I28+'segue tavola 2'!G28+'segue tavola 2'!E28+'segue tavola 2'!C28+'segue tavola 2'!K7+'segue tavola 2'!I7+'segue tavola 2'!G7+'segue tavola 2'!E7+'segue tavola 2'!C7+'tavola 2  segue'!K27+'tavola 2  segue'!I27+'tavola 2  segue'!G27+'tavola 2  segue'!E27+'tavola 2  segue'!C27+'tavola 2  segue'!K6+'tavola 2  segue'!I6+'tavola 2  segue'!G6+'tavola 2  segue'!E6+'tavola 2  segue'!C6+'tavola 2'!K28+'tavola 2'!I28+'tavola 2'!G28+'tavola 2'!E28+'tavola 2'!C28+'tavola 2'!K7+'tavola 2'!I7+'tavola 2'!G7+'tavola 2'!E7+'tavola 2'!C7</f>
        <v>60873</v>
      </c>
      <c r="L28" s="93">
        <f aca="true" t="shared" si="10" ref="L28:L43">M28-K28</f>
        <v>13635</v>
      </c>
      <c r="M28" s="165">
        <v>74508</v>
      </c>
      <c r="N28" s="166"/>
      <c r="O28" s="35"/>
    </row>
    <row r="29" spans="1:15" ht="12">
      <c r="A29" s="58" t="s">
        <v>8</v>
      </c>
      <c r="B29" s="59" t="s">
        <v>9</v>
      </c>
      <c r="C29" s="10">
        <v>97</v>
      </c>
      <c r="D29" s="92">
        <f t="shared" si="6"/>
        <v>5.470953186689227</v>
      </c>
      <c r="E29" s="79">
        <v>205</v>
      </c>
      <c r="F29" s="80">
        <f t="shared" si="7"/>
        <v>5.935147654892877</v>
      </c>
      <c r="G29" s="79">
        <v>5163</v>
      </c>
      <c r="H29" s="80">
        <f t="shared" si="8"/>
        <v>6.771680394522847</v>
      </c>
      <c r="I29" s="79">
        <v>505</v>
      </c>
      <c r="J29" s="80">
        <f t="shared" si="9"/>
        <v>8.020965692503177</v>
      </c>
      <c r="K29" s="55">
        <f>I29+G29+E29+C29+M8+K8+I8+G8+E8+C8+'segue tavola 2'!K29+'segue tavola 2'!I29+'segue tavola 2'!G29+'segue tavola 2'!E29+'segue tavola 2'!C29+'segue tavola 2'!K8+'segue tavola 2'!I8+'segue tavola 2'!G8+'segue tavola 2'!E8+'segue tavola 2'!C8+'tavola 2  segue'!K28+'tavola 2  segue'!I28+'tavola 2  segue'!G28+'tavola 2  segue'!E28+'tavola 2  segue'!C28+'tavola 2  segue'!K7+'tavola 2  segue'!I7+'tavola 2  segue'!G7+'tavola 2  segue'!E7+'tavola 2  segue'!C7+'tavola 2'!K29+'tavola 2'!I29+'tavola 2'!G29+'tavola 2'!E29+'tavola 2'!C29+'tavola 2'!K8+'tavola 2'!I8+'tavola 2'!G8+'tavola 2'!E8+'tavola 2'!C8</f>
        <v>75924</v>
      </c>
      <c r="L29" s="93">
        <f t="shared" si="10"/>
        <v>14995</v>
      </c>
      <c r="M29" s="165">
        <v>90919</v>
      </c>
      <c r="N29" s="166"/>
      <c r="O29" s="35"/>
    </row>
    <row r="30" spans="1:15" ht="12">
      <c r="A30" s="58" t="s">
        <v>9</v>
      </c>
      <c r="B30" s="59" t="s">
        <v>10</v>
      </c>
      <c r="C30" s="10">
        <v>117</v>
      </c>
      <c r="D30" s="92">
        <f t="shared" si="6"/>
        <v>6.598984771573605</v>
      </c>
      <c r="E30" s="79">
        <v>277</v>
      </c>
      <c r="F30" s="80">
        <f t="shared" si="7"/>
        <v>8.019687319050377</v>
      </c>
      <c r="G30" s="79">
        <v>4439</v>
      </c>
      <c r="H30" s="80">
        <f t="shared" si="8"/>
        <v>5.8220974765227425</v>
      </c>
      <c r="I30" s="79">
        <v>564</v>
      </c>
      <c r="J30" s="80">
        <f t="shared" si="9"/>
        <v>8.958068614993648</v>
      </c>
      <c r="K30" s="55">
        <f>I30+G30+E30+C30+M9+K9+I9+G9+E9+C9+'segue tavola 2'!K30+'segue tavola 2'!I30+'segue tavola 2'!G30+'segue tavola 2'!E30+'segue tavola 2'!C30+'segue tavola 2'!K9+'segue tavola 2'!I9+'segue tavola 2'!G9+'segue tavola 2'!E9+'segue tavola 2'!C9+'tavola 2  segue'!K29+'tavola 2  segue'!I29+'tavola 2  segue'!G29+'tavola 2  segue'!E29+'tavola 2  segue'!C29+'tavola 2  segue'!K8+'tavola 2  segue'!I8+'tavola 2  segue'!G8+'tavola 2  segue'!E8+'tavola 2  segue'!C8+'tavola 2'!K30+'tavola 2'!I30+'tavola 2'!G30+'tavola 2'!E30+'tavola 2'!C30+'tavola 2'!K9+'tavola 2'!I9+'tavola 2'!G9+'tavola 2'!E9+'tavola 2'!C9</f>
        <v>69636</v>
      </c>
      <c r="L30" s="93">
        <f t="shared" si="10"/>
        <v>10772</v>
      </c>
      <c r="M30" s="165">
        <v>80408</v>
      </c>
      <c r="N30" s="166"/>
      <c r="O30" s="35"/>
    </row>
    <row r="31" spans="1:15" ht="12">
      <c r="A31" s="58" t="s">
        <v>10</v>
      </c>
      <c r="B31" s="59" t="s">
        <v>48</v>
      </c>
      <c r="C31" s="10">
        <v>170</v>
      </c>
      <c r="D31" s="92">
        <f t="shared" si="6"/>
        <v>9.588268471517203</v>
      </c>
      <c r="E31" s="79">
        <v>264</v>
      </c>
      <c r="F31" s="80">
        <f t="shared" si="7"/>
        <v>7.643312101910828</v>
      </c>
      <c r="G31" s="79">
        <v>5245</v>
      </c>
      <c r="H31" s="80">
        <f t="shared" si="8"/>
        <v>6.879229841036672</v>
      </c>
      <c r="I31" s="79">
        <v>675</v>
      </c>
      <c r="J31" s="80">
        <f t="shared" si="9"/>
        <v>10.721092757306225</v>
      </c>
      <c r="K31" s="55">
        <f>I31+G31+E31+C31+M10+K10+I10+G10+E10+C10+'segue tavola 2'!K31+'segue tavola 2'!I31+'segue tavola 2'!G31+'segue tavola 2'!E31+'segue tavola 2'!C31+'segue tavola 2'!K10+'segue tavola 2'!I10+'segue tavola 2'!G10+'segue tavola 2'!E10+'segue tavola 2'!C10+'tavola 2  segue'!K30+'tavola 2  segue'!I30+'tavola 2  segue'!G30+'tavola 2  segue'!E30+'tavola 2  segue'!C30+'tavola 2  segue'!K9+'tavola 2  segue'!I9+'tavola 2  segue'!G9+'tavola 2  segue'!E9+'tavola 2  segue'!C9+'tavola 2'!K31+'tavola 2'!I31+'tavola 2'!G31+'tavola 2'!E31+'tavola 2'!C31+'tavola 2'!K10+'tavola 2'!I10+'tavola 2'!G10+'tavola 2'!E10+'tavola 2'!C10</f>
        <v>88845</v>
      </c>
      <c r="L31" s="93">
        <f t="shared" si="10"/>
        <v>14082</v>
      </c>
      <c r="M31" s="165">
        <v>102927</v>
      </c>
      <c r="N31" s="166"/>
      <c r="O31" s="35"/>
    </row>
    <row r="32" spans="1:15" ht="12">
      <c r="A32" s="58" t="s">
        <v>11</v>
      </c>
      <c r="B32" s="59" t="s">
        <v>13</v>
      </c>
      <c r="C32" s="10">
        <v>432</v>
      </c>
      <c r="D32" s="92">
        <f t="shared" si="6"/>
        <v>24.36548223350254</v>
      </c>
      <c r="E32" s="79">
        <v>224</v>
      </c>
      <c r="F32" s="80">
        <f t="shared" si="7"/>
        <v>6.485234510712218</v>
      </c>
      <c r="G32" s="79">
        <v>4435</v>
      </c>
      <c r="H32" s="80">
        <f t="shared" si="8"/>
        <v>5.816851162058654</v>
      </c>
      <c r="I32" s="79">
        <v>394</v>
      </c>
      <c r="J32" s="80">
        <f t="shared" si="9"/>
        <v>6.257941550190598</v>
      </c>
      <c r="K32" s="55">
        <f>I32+G32+E32+C32+M11+K11+I11+G11+E11+C11+'segue tavola 2'!K32+'segue tavola 2'!I32+'segue tavola 2'!G32+'segue tavola 2'!E32+'segue tavola 2'!C32+'segue tavola 2'!K11+'segue tavola 2'!I11+'segue tavola 2'!G11+'segue tavola 2'!E11+'segue tavola 2'!C11+'tavola 2  segue'!K31+'tavola 2  segue'!I31+'tavola 2  segue'!G31+'tavola 2  segue'!E31+'tavola 2  segue'!C31+'tavola 2  segue'!K10+'tavola 2  segue'!I10+'tavola 2  segue'!G10+'tavola 2  segue'!E10+'tavola 2  segue'!C10+'tavola 2'!K32+'tavola 2'!I32+'tavola 2'!G32+'tavola 2'!E32+'tavola 2'!C32+'tavola 2'!K11+'tavola 2'!I11+'tavola 2'!G11+'tavola 2'!E11+'tavola 2'!C11</f>
        <v>77936</v>
      </c>
      <c r="L32" s="93">
        <f t="shared" si="10"/>
        <v>11484</v>
      </c>
      <c r="M32" s="165">
        <v>89420</v>
      </c>
      <c r="N32" s="166"/>
      <c r="O32" s="35"/>
    </row>
    <row r="33" spans="1:15" ht="12">
      <c r="A33" s="58" t="s">
        <v>12</v>
      </c>
      <c r="B33" s="59" t="s">
        <v>49</v>
      </c>
      <c r="C33" s="10">
        <v>182</v>
      </c>
      <c r="D33" s="92">
        <f t="shared" si="6"/>
        <v>10.265087422447829</v>
      </c>
      <c r="E33" s="79">
        <v>532</v>
      </c>
      <c r="F33" s="80">
        <f t="shared" si="7"/>
        <v>15.402431962941519</v>
      </c>
      <c r="G33" s="79">
        <v>8370</v>
      </c>
      <c r="H33" s="80">
        <f t="shared" si="8"/>
        <v>10.977913016106186</v>
      </c>
      <c r="I33" s="79">
        <v>586</v>
      </c>
      <c r="J33" s="80">
        <f t="shared" si="9"/>
        <v>9.307496823379925</v>
      </c>
      <c r="K33" s="55">
        <f>I33+G33+E33+C33+M12+K12+I12+G12+E12+C12+'segue tavola 2'!K33+'segue tavola 2'!I33+'segue tavola 2'!G33+'segue tavola 2'!E33+'segue tavola 2'!C33+'segue tavola 2'!K12+'segue tavola 2'!I12+'segue tavola 2'!G12+'segue tavola 2'!E12+'segue tavola 2'!C12+'tavola 2  segue'!K32+'tavola 2  segue'!I32+'tavola 2  segue'!G32+'tavola 2  segue'!E32+'tavola 2  segue'!C32+'tavola 2  segue'!K11+'tavola 2  segue'!I11+'tavola 2  segue'!G11+'tavola 2  segue'!E11+'tavola 2  segue'!C11+'tavola 2'!K33+'tavola 2'!I33+'tavola 2'!G33+'tavola 2'!E33+'tavola 2'!C33+'tavola 2'!K12+'tavola 2'!I12+'tavola 2'!G12+'tavola 2'!E12+'tavola 2'!C12</f>
        <v>117884</v>
      </c>
      <c r="L33" s="93">
        <f t="shared" si="10"/>
        <v>21653</v>
      </c>
      <c r="M33" s="165">
        <v>139537</v>
      </c>
      <c r="N33" s="166"/>
      <c r="O33" s="35"/>
    </row>
    <row r="34" spans="1:15" ht="12">
      <c r="A34" s="58" t="s">
        <v>13</v>
      </c>
      <c r="B34" s="59" t="s">
        <v>50</v>
      </c>
      <c r="C34" s="10">
        <v>54</v>
      </c>
      <c r="D34" s="92">
        <f t="shared" si="6"/>
        <v>3.0456852791878175</v>
      </c>
      <c r="E34" s="79">
        <v>201</v>
      </c>
      <c r="F34" s="80">
        <f t="shared" si="7"/>
        <v>5.819339895773017</v>
      </c>
      <c r="G34" s="79">
        <v>5024</v>
      </c>
      <c r="H34" s="80">
        <f t="shared" si="8"/>
        <v>6.589370966895755</v>
      </c>
      <c r="I34" s="79">
        <v>176</v>
      </c>
      <c r="J34" s="80">
        <f t="shared" si="9"/>
        <v>2.7954256670902162</v>
      </c>
      <c r="K34" s="55">
        <f>I34+G34+E34+C34+M13+K13+I13+G13+E13+C13+'segue tavola 2'!K34+'segue tavola 2'!I34+'segue tavola 2'!G34+'segue tavola 2'!E34+'segue tavola 2'!C34+'segue tavola 2'!K13+'segue tavola 2'!I13+'segue tavola 2'!G13+'segue tavola 2'!E13+'segue tavola 2'!C13+'tavola 2  segue'!K33+'tavola 2  segue'!I33+'tavola 2  segue'!G33+'tavola 2  segue'!E33+'tavola 2  segue'!C33+'tavola 2  segue'!K12+'tavola 2  segue'!I12+'tavola 2  segue'!G12+'tavola 2  segue'!E12+'tavola 2  segue'!C12+'tavola 2'!K34+'tavola 2'!I34+'tavola 2'!G34+'tavola 2'!E34+'tavola 2'!C34+'tavola 2'!K13+'tavola 2'!I13+'tavola 2'!G13+'tavola 2'!E13+'tavola 2'!C13</f>
        <v>52737</v>
      </c>
      <c r="L34" s="93">
        <f t="shared" si="10"/>
        <v>9614</v>
      </c>
      <c r="M34" s="165">
        <v>62351</v>
      </c>
      <c r="N34" s="166"/>
      <c r="O34" s="35"/>
    </row>
    <row r="35" spans="1:15" ht="12">
      <c r="A35" s="58" t="s">
        <v>14</v>
      </c>
      <c r="B35" s="59" t="s">
        <v>17</v>
      </c>
      <c r="C35" s="10">
        <v>116</v>
      </c>
      <c r="D35" s="92">
        <f t="shared" si="6"/>
        <v>6.542583192329385</v>
      </c>
      <c r="E35" s="79">
        <v>345</v>
      </c>
      <c r="F35" s="80">
        <f t="shared" si="7"/>
        <v>9.988419224088014</v>
      </c>
      <c r="G35" s="79">
        <v>5579</v>
      </c>
      <c r="H35" s="80">
        <f t="shared" si="8"/>
        <v>7.317297098788102</v>
      </c>
      <c r="I35" s="79">
        <v>342</v>
      </c>
      <c r="J35" s="80">
        <f t="shared" si="9"/>
        <v>5.432020330368488</v>
      </c>
      <c r="K35" s="55">
        <f>I35+G35+E35+C35+M14+K14+I14+G14+E14+C14+'segue tavola 2'!K35+'segue tavola 2'!I35+'segue tavola 2'!G35+'segue tavola 2'!E35+'segue tavola 2'!C35+'segue tavola 2'!K14+'segue tavola 2'!I14+'segue tavola 2'!G14+'segue tavola 2'!E14+'segue tavola 2'!C14+'tavola 2  segue'!K34+'tavola 2  segue'!I34+'tavola 2  segue'!G34+'tavola 2  segue'!E34+'tavola 2  segue'!C34+'tavola 2  segue'!K13+'tavola 2  segue'!I13+'tavola 2  segue'!G13+'tavola 2  segue'!E13+'tavola 2  segue'!C13+'tavola 2'!K35+'tavola 2'!I35+'tavola 2'!G35+'tavola 2'!E35+'tavola 2'!C35+'tavola 2'!K14+'tavola 2'!I14+'tavola 2'!G14+'tavola 2'!E14+'tavola 2'!C14</f>
        <v>67563</v>
      </c>
      <c r="L35" s="93">
        <f t="shared" si="10"/>
        <v>12761</v>
      </c>
      <c r="M35" s="165">
        <v>80324</v>
      </c>
      <c r="N35" s="166"/>
      <c r="O35" s="35"/>
    </row>
    <row r="36" spans="1:15" ht="12">
      <c r="A36" s="58" t="s">
        <v>15</v>
      </c>
      <c r="B36" s="59" t="s">
        <v>18</v>
      </c>
      <c r="C36" s="10">
        <v>137</v>
      </c>
      <c r="D36" s="92">
        <f t="shared" si="6"/>
        <v>7.72701635645798</v>
      </c>
      <c r="E36" s="79">
        <v>172</v>
      </c>
      <c r="F36" s="80">
        <f t="shared" si="7"/>
        <v>4.979733642154025</v>
      </c>
      <c r="G36" s="79">
        <v>5308</v>
      </c>
      <c r="H36" s="80">
        <f t="shared" si="8"/>
        <v>6.961859293846073</v>
      </c>
      <c r="I36" s="79">
        <v>640</v>
      </c>
      <c r="J36" s="80">
        <f t="shared" si="9"/>
        <v>10.165184243964422</v>
      </c>
      <c r="K36" s="55">
        <f>I36+G36+E36+C36+M15+K15+I15+G15+E15+C15+'segue tavola 2'!K36+'segue tavola 2'!I36+'segue tavola 2'!G36+'segue tavola 2'!E36+'segue tavola 2'!C36+'segue tavola 2'!K15+'segue tavola 2'!I15+'segue tavola 2'!G15+'segue tavola 2'!E15+'segue tavola 2'!C15+'tavola 2  segue'!K35+'tavola 2  segue'!I35+'tavola 2  segue'!G35+'tavola 2  segue'!E35+'tavola 2  segue'!C35+'tavola 2  segue'!K14+'tavola 2  segue'!I14+'tavola 2  segue'!G14+'tavola 2  segue'!E14+'tavola 2  segue'!C14+'tavola 2'!K36+'tavola 2'!I36+'tavola 2'!G36+'tavola 2'!E36+'tavola 2'!C36+'tavola 2'!K15+'tavola 2'!I15+'tavola 2'!G15+'tavola 2'!E15+'tavola 2'!C15</f>
        <v>77197</v>
      </c>
      <c r="L36" s="93">
        <f t="shared" si="10"/>
        <v>12767</v>
      </c>
      <c r="M36" s="165">
        <v>89964</v>
      </c>
      <c r="N36" s="166"/>
      <c r="O36" s="35"/>
    </row>
    <row r="37" spans="1:15" ht="12">
      <c r="A37" s="58" t="s">
        <v>16</v>
      </c>
      <c r="B37" s="59" t="s">
        <v>19</v>
      </c>
      <c r="C37" s="10">
        <v>93</v>
      </c>
      <c r="D37" s="92">
        <f t="shared" si="6"/>
        <v>5.245346869712352</v>
      </c>
      <c r="E37" s="79">
        <v>205</v>
      </c>
      <c r="F37" s="80">
        <f t="shared" si="7"/>
        <v>5.935147654892877</v>
      </c>
      <c r="G37" s="79">
        <v>4227</v>
      </c>
      <c r="H37" s="80">
        <f t="shared" si="8"/>
        <v>5.544042809926027</v>
      </c>
      <c r="I37" s="79">
        <v>345</v>
      </c>
      <c r="J37" s="80">
        <f t="shared" si="9"/>
        <v>5.479669631512071</v>
      </c>
      <c r="K37" s="55">
        <f>I37+G37+E37+C37+M16+K16+I16+G16+E16+C16+'segue tavola 2'!K37+'segue tavola 2'!I37+'segue tavola 2'!G37+'segue tavola 2'!E37+'segue tavola 2'!C37+'segue tavola 2'!K16+'segue tavola 2'!I16+'segue tavola 2'!G16+'segue tavola 2'!E16+'segue tavola 2'!C16+'tavola 2  segue'!K36+'tavola 2  segue'!I36+'tavola 2  segue'!G36+'tavola 2  segue'!E36+'tavola 2  segue'!C36+'tavola 2  segue'!K15+'tavola 2  segue'!I15+'tavola 2  segue'!G15+'tavola 2  segue'!E15+'tavola 2  segue'!C15+'tavola 2'!K37+'tavola 2'!I37+'tavola 2'!G37+'tavola 2'!E37+'tavola 2'!C37+'tavola 2'!K16+'tavola 2'!I16+'tavola 2'!G16+'tavola 2'!E16+'tavola 2'!C16</f>
        <v>54407</v>
      </c>
      <c r="L37" s="93">
        <f t="shared" si="10"/>
        <v>9438</v>
      </c>
      <c r="M37" s="165">
        <v>63845</v>
      </c>
      <c r="N37" s="166"/>
      <c r="O37" s="35"/>
    </row>
    <row r="38" spans="1:15" ht="12">
      <c r="A38" s="58" t="s">
        <v>17</v>
      </c>
      <c r="B38" s="59" t="s">
        <v>20</v>
      </c>
      <c r="C38" s="10">
        <v>41</v>
      </c>
      <c r="D38" s="92">
        <f t="shared" si="6"/>
        <v>2.3124647490129724</v>
      </c>
      <c r="E38" s="79">
        <v>211</v>
      </c>
      <c r="F38" s="80">
        <f t="shared" si="7"/>
        <v>6.108859293572669</v>
      </c>
      <c r="G38" s="79">
        <v>4123</v>
      </c>
      <c r="H38" s="80">
        <f t="shared" si="8"/>
        <v>5.4076386338597136</v>
      </c>
      <c r="I38" s="79">
        <v>225</v>
      </c>
      <c r="J38" s="80">
        <f t="shared" si="9"/>
        <v>3.5736975857687416</v>
      </c>
      <c r="K38" s="55">
        <f>I38+G38+E38+C38+M17+K17+I17+G17+E17+C17+'segue tavola 2'!K38+'segue tavola 2'!I38+'segue tavola 2'!G38+'segue tavola 2'!E38+'segue tavola 2'!C38+'segue tavola 2'!K17+'segue tavola 2'!I17+'segue tavola 2'!G17+'segue tavola 2'!E17+'segue tavola 2'!C17+'tavola 2  segue'!K37+'tavola 2  segue'!I37+'tavola 2  segue'!G37+'tavola 2  segue'!E37+'tavola 2  segue'!C37+'tavola 2  segue'!K16+'tavola 2  segue'!I16+'tavola 2  segue'!G16+'tavola 2  segue'!E16+'tavola 2  segue'!C16+'tavola 2'!K38+'tavola 2'!I38+'tavola 2'!G38+'tavola 2'!E38+'tavola 2'!C38+'tavola 2'!K17+'tavola 2'!I17+'tavola 2'!G17+'tavola 2'!E17+'tavola 2'!C17</f>
        <v>52195</v>
      </c>
      <c r="L38" s="93">
        <f t="shared" si="10"/>
        <v>10930</v>
      </c>
      <c r="M38" s="165">
        <v>63125</v>
      </c>
      <c r="N38" s="166"/>
      <c r="O38" s="35"/>
    </row>
    <row r="39" spans="1:15" ht="12">
      <c r="A39" s="58" t="s">
        <v>18</v>
      </c>
      <c r="B39" s="59" t="s">
        <v>21</v>
      </c>
      <c r="C39" s="10">
        <v>41</v>
      </c>
      <c r="D39" s="92">
        <f t="shared" si="6"/>
        <v>2.3124647490129724</v>
      </c>
      <c r="E39" s="79">
        <v>128</v>
      </c>
      <c r="F39" s="80">
        <f t="shared" si="7"/>
        <v>3.7058482918355526</v>
      </c>
      <c r="G39" s="79">
        <v>3631</v>
      </c>
      <c r="H39" s="80">
        <f t="shared" si="8"/>
        <v>4.762341954776769</v>
      </c>
      <c r="I39" s="79">
        <v>325</v>
      </c>
      <c r="J39" s="80">
        <f t="shared" si="9"/>
        <v>5.162007623888183</v>
      </c>
      <c r="K39" s="55">
        <f>I39+G39+E39+C39+M18+K18+I18+G18+E18+C18+'segue tavola 2'!K39+'segue tavola 2'!I39+'segue tavola 2'!G39+'segue tavola 2'!E39+'segue tavola 2'!C39+'segue tavola 2'!K18+'segue tavola 2'!I18+'segue tavola 2'!G18+'segue tavola 2'!E18+'segue tavola 2'!C18+'tavola 2  segue'!K38+'tavola 2  segue'!I38+'tavola 2  segue'!G38+'tavola 2  segue'!E38+'tavola 2  segue'!C38+'tavola 2  segue'!K17+'tavola 2  segue'!I17+'tavola 2  segue'!G17+'tavola 2  segue'!E17+'tavola 2  segue'!C17+'tavola 2'!K39+'tavola 2'!I39+'tavola 2'!G39+'tavola 2'!E39+'tavola 2'!C39+'tavola 2'!K18+'tavola 2'!I18+'tavola 2'!G18+'tavola 2'!E18+'tavola 2'!C18</f>
        <v>47990</v>
      </c>
      <c r="L39" s="93">
        <f t="shared" si="10"/>
        <v>8764</v>
      </c>
      <c r="M39" s="165">
        <v>56754</v>
      </c>
      <c r="N39" s="166"/>
      <c r="O39" s="35"/>
    </row>
    <row r="40" spans="1:15" ht="12">
      <c r="A40" s="58" t="s">
        <v>51</v>
      </c>
      <c r="B40" s="59" t="s">
        <v>22</v>
      </c>
      <c r="C40" s="10">
        <v>108</v>
      </c>
      <c r="D40" s="92">
        <f t="shared" si="6"/>
        <v>6.091370558375635</v>
      </c>
      <c r="E40" s="79">
        <v>136</v>
      </c>
      <c r="F40" s="80">
        <f t="shared" si="7"/>
        <v>3.937463810075275</v>
      </c>
      <c r="G40" s="79">
        <v>4713</v>
      </c>
      <c r="H40" s="80">
        <f t="shared" si="8"/>
        <v>6.181470017312838</v>
      </c>
      <c r="I40" s="79">
        <v>430</v>
      </c>
      <c r="J40" s="80">
        <f t="shared" si="9"/>
        <v>6.829733163913596</v>
      </c>
      <c r="K40" s="55">
        <f>I40+G40+E40+C40+M19+K19+I19+G19+E19+C19+'segue tavola 2'!K40+'segue tavola 2'!I40+'segue tavola 2'!G40+'segue tavola 2'!E40+'segue tavola 2'!C40+'segue tavola 2'!K19+'segue tavola 2'!I19+'segue tavola 2'!G19+'segue tavola 2'!E19+'segue tavola 2'!C19+'tavola 2  segue'!K39+'tavola 2  segue'!I39+'tavola 2  segue'!G39+'tavola 2  segue'!E39+'tavola 2  segue'!C39+'tavola 2  segue'!K18+'tavola 2  segue'!I18+'tavola 2  segue'!G18+'tavola 2  segue'!E18+'tavola 2  segue'!C18+'tavola 2'!K40+'tavola 2'!I40+'tavola 2'!G40+'tavola 2'!E40+'tavola 2'!C40+'tavola 2'!K19+'tavola 2'!I19+'tavola 2'!G19+'tavola 2'!E19+'tavola 2'!C19</f>
        <v>65065</v>
      </c>
      <c r="L40" s="93">
        <f t="shared" si="10"/>
        <v>12300</v>
      </c>
      <c r="M40" s="165">
        <v>77365</v>
      </c>
      <c r="N40" s="166"/>
      <c r="O40" s="35"/>
    </row>
    <row r="41" spans="1:15" ht="12">
      <c r="A41" s="58" t="s">
        <v>19</v>
      </c>
      <c r="B41" s="59" t="s">
        <v>23</v>
      </c>
      <c r="C41" s="10">
        <v>61</v>
      </c>
      <c r="D41" s="92">
        <f t="shared" si="6"/>
        <v>3.4404963338973493</v>
      </c>
      <c r="E41" s="79">
        <v>132</v>
      </c>
      <c r="F41" s="80">
        <f t="shared" si="7"/>
        <v>3.821656050955414</v>
      </c>
      <c r="G41" s="79">
        <v>4554</v>
      </c>
      <c r="H41" s="80">
        <f t="shared" si="8"/>
        <v>5.972929017365301</v>
      </c>
      <c r="I41" s="79">
        <v>463</v>
      </c>
      <c r="J41" s="80">
        <f t="shared" si="9"/>
        <v>7.353875476493012</v>
      </c>
      <c r="K41" s="55">
        <f>I41+G41+E41+C41+M20+K20+I20+G20+E20+C20+'segue tavola 2'!K41+'segue tavola 2'!I41+'segue tavola 2'!G41+'segue tavola 2'!E41+'segue tavola 2'!C41+'segue tavola 2'!K20+'segue tavola 2'!I20+'segue tavola 2'!G20+'segue tavola 2'!E20+'segue tavola 2'!C20+'tavola 2  segue'!K40+'tavola 2  segue'!I40+'tavola 2  segue'!G40+'tavola 2  segue'!E40+'tavola 2  segue'!C40+'tavola 2  segue'!K19+'tavola 2  segue'!I19+'tavola 2  segue'!G19+'tavola 2  segue'!E19+'tavola 2  segue'!C19+'tavola 2'!K41+'tavola 2'!I41+'tavola 2'!G41+'tavola 2'!E41+'tavola 2'!C41+'tavola 2'!K20+'tavola 2'!I20+'tavola 2'!G20+'tavola 2'!E20+'tavola 2'!C20</f>
        <v>49697</v>
      </c>
      <c r="L41" s="93">
        <f t="shared" si="10"/>
        <v>9871</v>
      </c>
      <c r="M41" s="165">
        <v>59568</v>
      </c>
      <c r="N41" s="166"/>
      <c r="O41" s="35"/>
    </row>
    <row r="42" spans="1:15" ht="9" customHeight="1">
      <c r="A42" s="151"/>
      <c r="B42" s="152"/>
      <c r="C42" s="27"/>
      <c r="D42" s="27"/>
      <c r="E42" s="60"/>
      <c r="F42" s="80"/>
      <c r="G42" s="60"/>
      <c r="H42" s="80"/>
      <c r="I42" s="60"/>
      <c r="J42" s="80"/>
      <c r="K42" s="55"/>
      <c r="L42" s="93"/>
      <c r="M42" s="165"/>
      <c r="N42" s="166"/>
      <c r="O42" s="35"/>
    </row>
    <row r="43" spans="1:16" ht="12">
      <c r="A43" s="153" t="s">
        <v>24</v>
      </c>
      <c r="B43" s="154"/>
      <c r="C43" s="94">
        <f>SUM(C27:C42)</f>
        <v>1773</v>
      </c>
      <c r="D43" s="95">
        <f>C43/K43*100</f>
        <v>0.17406978696332165</v>
      </c>
      <c r="E43" s="83">
        <f>SUM(E27:E42)</f>
        <v>3454</v>
      </c>
      <c r="F43" s="84">
        <f>E43/K43*100</f>
        <v>0.3391071879138821</v>
      </c>
      <c r="G43" s="83">
        <f>SUM(G27:G42)</f>
        <v>76244</v>
      </c>
      <c r="H43" s="84">
        <f>G43/K43*100</f>
        <v>7.485491729967002</v>
      </c>
      <c r="I43" s="83">
        <f>SUM(I27:I42)</f>
        <v>6296</v>
      </c>
      <c r="J43" s="84">
        <f>I43/K43*100</f>
        <v>0.6181293732211354</v>
      </c>
      <c r="K43" s="96">
        <f>I43+G43+E43+C43+M22+K22+I22+G22+E22+C22+'segue tavola 2'!K43+'segue tavola 2'!I43+'segue tavola 2'!G43+'segue tavola 2'!E43+'segue tavola 2'!C43+'segue tavola 2'!K22+'segue tavola 2'!I22+'segue tavola 2'!G22+'segue tavola 2'!E22+'segue tavola 2'!C22+'tavola 2  segue'!K42+'tavola 2  segue'!I42+'tavola 2  segue'!G42+'tavola 2  segue'!E42+'tavola 2  segue'!C42+'tavola 2  segue'!K21+'tavola 2  segue'!I21+'tavola 2  segue'!G21+'tavola 2  segue'!E21+'tavola 2  segue'!C21+'tavola 2'!K43+'tavola 2'!I43+'tavola 2'!G43+'tavola 2'!E43+'tavola 2'!C43+'tavola 2'!K22+'tavola 2'!I22+'tavola 2'!G22+'tavola 2'!E22+'tavola 2'!C22</f>
        <v>1018557</v>
      </c>
      <c r="L43" s="97">
        <f t="shared" si="10"/>
        <v>185979</v>
      </c>
      <c r="M43" s="167">
        <f>SUM(M27:N42)</f>
        <v>1204536</v>
      </c>
      <c r="N43" s="168"/>
      <c r="O43" s="35"/>
      <c r="P43" s="98"/>
    </row>
    <row r="44" spans="1:14" ht="9" customHeight="1">
      <c r="A44" s="155"/>
      <c r="B44" s="156"/>
      <c r="C44" s="27"/>
      <c r="D44" s="27"/>
      <c r="E44" s="27"/>
      <c r="F44" s="27"/>
      <c r="G44" s="27"/>
      <c r="H44" s="27"/>
      <c r="I44" s="27"/>
      <c r="J44" s="27"/>
      <c r="K44" s="82"/>
      <c r="L44" s="82"/>
      <c r="M44" s="165"/>
      <c r="N44" s="166"/>
    </row>
    <row r="45" spans="1:14" ht="10.5" customHeight="1">
      <c r="A45" s="164" t="s">
        <v>97</v>
      </c>
      <c r="B45" s="164"/>
      <c r="C45" s="164"/>
      <c r="D45" s="164"/>
      <c r="E45" s="164"/>
      <c r="F45" s="164"/>
      <c r="G45" s="164"/>
      <c r="H45" s="164"/>
      <c r="I45" s="100"/>
      <c r="J45" s="100"/>
      <c r="K45" s="100"/>
      <c r="L45" s="100"/>
      <c r="M45" s="100"/>
      <c r="N45" s="100"/>
    </row>
    <row r="46" spans="1:14" ht="10.5" customHeight="1">
      <c r="A46" s="164" t="s">
        <v>98</v>
      </c>
      <c r="B46" s="164"/>
      <c r="C46" s="164"/>
      <c r="D46" s="164"/>
      <c r="E46" s="164"/>
      <c r="F46" s="164"/>
      <c r="G46" s="164"/>
      <c r="H46" s="164"/>
      <c r="I46" s="164"/>
      <c r="J46" s="99"/>
      <c r="K46" s="99"/>
      <c r="L46" s="99"/>
      <c r="M46" s="99"/>
      <c r="N46" s="99"/>
    </row>
    <row r="47" spans="1:14" ht="10.5" customHeight="1">
      <c r="A47" s="34" t="s">
        <v>28</v>
      </c>
      <c r="B47" s="34"/>
      <c r="C47" s="34"/>
      <c r="D47" s="34"/>
      <c r="E47" s="34"/>
      <c r="F47" s="34"/>
      <c r="G47" s="34"/>
      <c r="H47" s="34"/>
      <c r="I47" s="34"/>
      <c r="J47" s="34"/>
      <c r="K47" s="23"/>
      <c r="L47" s="23"/>
      <c r="M47" s="34"/>
      <c r="N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</sheetData>
  <sheetProtection/>
  <mergeCells count="43">
    <mergeCell ref="A3:B3"/>
    <mergeCell ref="C3:D3"/>
    <mergeCell ref="E3:F3"/>
    <mergeCell ref="G3:H3"/>
    <mergeCell ref="I3:J3"/>
    <mergeCell ref="K3:L3"/>
    <mergeCell ref="M3:N3"/>
    <mergeCell ref="A21:B21"/>
    <mergeCell ref="A22:B22"/>
    <mergeCell ref="A23:B23"/>
    <mergeCell ref="A24:B24"/>
    <mergeCell ref="C24:D24"/>
    <mergeCell ref="E24:F24"/>
    <mergeCell ref="G24:H24"/>
    <mergeCell ref="I24:J24"/>
    <mergeCell ref="K24:K25"/>
    <mergeCell ref="L24:L25"/>
    <mergeCell ref="M24:N25"/>
    <mergeCell ref="K26:L26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A45:H45"/>
    <mergeCell ref="A46:I46"/>
    <mergeCell ref="M41:N41"/>
    <mergeCell ref="A42:B42"/>
    <mergeCell ref="M42:N42"/>
    <mergeCell ref="A43:B43"/>
    <mergeCell ref="M43:N43"/>
    <mergeCell ref="A44:B44"/>
    <mergeCell ref="M44:N44"/>
  </mergeCells>
  <printOptions horizontalCentered="1" verticalCentered="1"/>
  <pageMargins left="0" right="0" top="0" bottom="0" header="0.5905511811023623" footer="0"/>
  <pageSetup horizontalDpi="600" verticalDpi="600" orientation="portrait" paperSize="9" scale="95" r:id="rId1"/>
  <headerFooter alignWithMargins="0">
    <oddHeader>&amp;L&amp;8Roma Capitale
&amp;"Arial,Corsivo"Ufficio di Statistica</oddHeader>
  </headerFooter>
  <ignoredErrors>
    <ignoredError sqref="D22:N22 D43:N4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J25" sqref="J25"/>
    </sheetView>
  </sheetViews>
  <sheetFormatPr defaultColWidth="9.140625" defaultRowHeight="12"/>
  <cols>
    <col min="1" max="1" width="6.421875" style="5" customWidth="1"/>
    <col min="2" max="2" width="6.8515625" style="5" customWidth="1"/>
    <col min="3" max="3" width="7.57421875" style="5" customWidth="1"/>
    <col min="4" max="4" width="8.421875" style="5" customWidth="1"/>
    <col min="5" max="5" width="8.00390625" style="5" customWidth="1"/>
    <col min="6" max="6" width="8.140625" style="5" customWidth="1"/>
    <col min="7" max="9" width="7.7109375" style="5" customWidth="1"/>
    <col min="10" max="11" width="8.140625" style="5" customWidth="1"/>
    <col min="12" max="12" width="7.7109375" style="5" customWidth="1"/>
    <col min="13" max="13" width="9.28125" style="5" customWidth="1"/>
    <col min="14" max="14" width="6.421875" style="5" customWidth="1"/>
    <col min="15" max="15" width="9.140625" style="5" customWidth="1"/>
    <col min="16" max="16" width="9.140625" style="45" customWidth="1"/>
    <col min="17" max="16384" width="9.140625" style="5" customWidth="1"/>
  </cols>
  <sheetData>
    <row r="1" spans="4:9" s="1" customFormat="1" ht="12.75" customHeight="1">
      <c r="D1" s="2"/>
      <c r="E1" s="3"/>
      <c r="F1" s="2"/>
      <c r="I1" s="2"/>
    </row>
    <row r="2" spans="1:15" ht="30" customHeight="1">
      <c r="A2" s="177" t="s">
        <v>137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30" customHeight="1">
      <c r="A3" s="159" t="s">
        <v>0</v>
      </c>
      <c r="B3" s="160"/>
      <c r="C3" s="179" t="s">
        <v>29</v>
      </c>
      <c r="D3" s="179"/>
      <c r="E3" s="179"/>
      <c r="F3" s="179"/>
      <c r="G3" s="179"/>
      <c r="H3" s="179"/>
      <c r="I3" s="179"/>
      <c r="J3" s="179"/>
      <c r="K3" s="179"/>
      <c r="L3" s="179"/>
      <c r="M3" s="180" t="s">
        <v>30</v>
      </c>
      <c r="N3" s="182" t="s">
        <v>99</v>
      </c>
      <c r="O3" s="184" t="s">
        <v>100</v>
      </c>
    </row>
    <row r="4" spans="1:16" s="1" customFormat="1" ht="30" customHeight="1">
      <c r="A4" s="49" t="s">
        <v>44</v>
      </c>
      <c r="B4" s="50" t="s">
        <v>45</v>
      </c>
      <c r="C4" s="101" t="s">
        <v>31</v>
      </c>
      <c r="D4" s="102" t="s">
        <v>32</v>
      </c>
      <c r="E4" s="102" t="s">
        <v>33</v>
      </c>
      <c r="F4" s="102" t="s">
        <v>101</v>
      </c>
      <c r="G4" s="101" t="s">
        <v>34</v>
      </c>
      <c r="H4" s="101" t="s">
        <v>35</v>
      </c>
      <c r="I4" s="101" t="s">
        <v>36</v>
      </c>
      <c r="J4" s="101" t="s">
        <v>37</v>
      </c>
      <c r="K4" s="101" t="s">
        <v>38</v>
      </c>
      <c r="L4" s="101" t="s">
        <v>39</v>
      </c>
      <c r="M4" s="181"/>
      <c r="N4" s="183"/>
      <c r="O4" s="185"/>
      <c r="P4" s="103"/>
    </row>
    <row r="5" spans="1:15" ht="30" customHeight="1">
      <c r="A5" s="53"/>
      <c r="B5" s="1"/>
      <c r="C5" s="173" t="s">
        <v>40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</row>
    <row r="6" spans="1:16" s="105" customFormat="1" ht="15.75" customHeight="1">
      <c r="A6" s="58" t="s">
        <v>6</v>
      </c>
      <c r="B6" s="59" t="s">
        <v>46</v>
      </c>
      <c r="C6" s="125">
        <v>9855</v>
      </c>
      <c r="D6" s="125">
        <v>7429</v>
      </c>
      <c r="E6" s="125">
        <v>8668</v>
      </c>
      <c r="F6" s="125">
        <v>11076</v>
      </c>
      <c r="G6" s="125">
        <v>13129</v>
      </c>
      <c r="H6" s="125">
        <v>14328</v>
      </c>
      <c r="I6" s="125">
        <v>13047</v>
      </c>
      <c r="J6" s="125">
        <v>11906</v>
      </c>
      <c r="K6" s="125">
        <v>11594</v>
      </c>
      <c r="L6" s="125">
        <v>45230</v>
      </c>
      <c r="M6" s="126">
        <f>SUM(C6:L6)</f>
        <v>146262</v>
      </c>
      <c r="N6" s="127">
        <v>872</v>
      </c>
      <c r="O6" s="128">
        <f>SUM(M6:N6)</f>
        <v>147134</v>
      </c>
      <c r="P6" s="104"/>
    </row>
    <row r="7" spans="1:16" s="105" customFormat="1" ht="15.75" customHeight="1">
      <c r="A7" s="58" t="s">
        <v>7</v>
      </c>
      <c r="B7" s="59" t="s">
        <v>47</v>
      </c>
      <c r="C7" s="127">
        <v>10542</v>
      </c>
      <c r="D7" s="129">
        <v>7688</v>
      </c>
      <c r="E7" s="127">
        <v>8130</v>
      </c>
      <c r="F7" s="126">
        <v>10209</v>
      </c>
      <c r="G7" s="129">
        <v>12363</v>
      </c>
      <c r="H7" s="129">
        <v>13144</v>
      </c>
      <c r="I7" s="129">
        <v>11938</v>
      </c>
      <c r="J7" s="129">
        <v>11006</v>
      </c>
      <c r="K7" s="129">
        <v>10346</v>
      </c>
      <c r="L7" s="129">
        <v>43007</v>
      </c>
      <c r="M7" s="126">
        <f aca="true" t="shared" si="0" ref="M7:M20">SUM(C7:L7)</f>
        <v>138373</v>
      </c>
      <c r="N7" s="127">
        <v>460</v>
      </c>
      <c r="O7" s="128">
        <f aca="true" t="shared" si="1" ref="O7:O20">SUM(M7:N7)</f>
        <v>138833</v>
      </c>
      <c r="P7" s="104"/>
    </row>
    <row r="8" spans="1:16" s="105" customFormat="1" ht="15.75" customHeight="1">
      <c r="A8" s="58" t="s">
        <v>8</v>
      </c>
      <c r="B8" s="59" t="s">
        <v>9</v>
      </c>
      <c r="C8" s="127">
        <v>12320</v>
      </c>
      <c r="D8" s="129">
        <v>9230</v>
      </c>
      <c r="E8" s="127">
        <v>10825</v>
      </c>
      <c r="F8" s="126">
        <v>14660</v>
      </c>
      <c r="G8" s="129">
        <v>16444</v>
      </c>
      <c r="H8" s="129">
        <v>16689</v>
      </c>
      <c r="I8" s="129">
        <v>14715</v>
      </c>
      <c r="J8" s="129">
        <v>13087</v>
      </c>
      <c r="K8" s="129">
        <v>12473</v>
      </c>
      <c r="L8" s="129">
        <v>49107</v>
      </c>
      <c r="M8" s="126">
        <f t="shared" si="0"/>
        <v>169550</v>
      </c>
      <c r="N8" s="127">
        <v>244</v>
      </c>
      <c r="O8" s="128">
        <f t="shared" si="1"/>
        <v>169794</v>
      </c>
      <c r="P8" s="104"/>
    </row>
    <row r="9" spans="1:16" s="105" customFormat="1" ht="15.75" customHeight="1">
      <c r="A9" s="58" t="s">
        <v>9</v>
      </c>
      <c r="B9" s="59" t="s">
        <v>10</v>
      </c>
      <c r="C9" s="127">
        <v>12260</v>
      </c>
      <c r="D9" s="129">
        <v>9262</v>
      </c>
      <c r="E9" s="127">
        <v>9978</v>
      </c>
      <c r="F9" s="126">
        <v>12295</v>
      </c>
      <c r="G9" s="129">
        <v>13917</v>
      </c>
      <c r="H9" s="129">
        <v>14739</v>
      </c>
      <c r="I9" s="129">
        <v>13452</v>
      </c>
      <c r="J9" s="129">
        <v>12287</v>
      </c>
      <c r="K9" s="129">
        <v>11712</v>
      </c>
      <c r="L9" s="129">
        <v>39619</v>
      </c>
      <c r="M9" s="126">
        <f t="shared" si="0"/>
        <v>149521</v>
      </c>
      <c r="N9" s="127">
        <v>219</v>
      </c>
      <c r="O9" s="128">
        <f t="shared" si="1"/>
        <v>149740</v>
      </c>
      <c r="P9" s="104"/>
    </row>
    <row r="10" spans="1:16" s="105" customFormat="1" ht="15.75" customHeight="1">
      <c r="A10" s="58" t="s">
        <v>10</v>
      </c>
      <c r="B10" s="59" t="s">
        <v>48</v>
      </c>
      <c r="C10" s="127">
        <v>15534</v>
      </c>
      <c r="D10" s="129">
        <v>11622</v>
      </c>
      <c r="E10" s="127">
        <v>13540</v>
      </c>
      <c r="F10" s="126">
        <v>16205</v>
      </c>
      <c r="G10" s="129">
        <v>18077</v>
      </c>
      <c r="H10" s="129">
        <v>19762</v>
      </c>
      <c r="I10" s="129">
        <v>18170</v>
      </c>
      <c r="J10" s="129">
        <v>15596</v>
      </c>
      <c r="K10" s="129">
        <v>13922</v>
      </c>
      <c r="L10" s="129">
        <v>57143</v>
      </c>
      <c r="M10" s="126">
        <f t="shared" si="0"/>
        <v>199571</v>
      </c>
      <c r="N10" s="127">
        <v>397</v>
      </c>
      <c r="O10" s="128">
        <f t="shared" si="1"/>
        <v>199968</v>
      </c>
      <c r="P10" s="104"/>
    </row>
    <row r="11" spans="1:16" s="105" customFormat="1" ht="15.75" customHeight="1">
      <c r="A11" s="58" t="s">
        <v>11</v>
      </c>
      <c r="B11" s="59" t="s">
        <v>13</v>
      </c>
      <c r="C11" s="127">
        <v>16499</v>
      </c>
      <c r="D11" s="129">
        <v>13018</v>
      </c>
      <c r="E11" s="127">
        <v>15673</v>
      </c>
      <c r="F11" s="126">
        <v>18984</v>
      </c>
      <c r="G11" s="129">
        <v>19241</v>
      </c>
      <c r="H11" s="129">
        <v>19183</v>
      </c>
      <c r="I11" s="129">
        <v>16742</v>
      </c>
      <c r="J11" s="129">
        <v>14266</v>
      </c>
      <c r="K11" s="129">
        <v>12638</v>
      </c>
      <c r="L11" s="129">
        <v>38482</v>
      </c>
      <c r="M11" s="126">
        <f t="shared" si="0"/>
        <v>184726</v>
      </c>
      <c r="N11" s="127">
        <v>1751</v>
      </c>
      <c r="O11" s="128">
        <f t="shared" si="1"/>
        <v>186477</v>
      </c>
      <c r="P11" s="104"/>
    </row>
    <row r="12" spans="1:16" s="105" customFormat="1" ht="15.75" customHeight="1">
      <c r="A12" s="58" t="s">
        <v>12</v>
      </c>
      <c r="B12" s="59" t="s">
        <v>49</v>
      </c>
      <c r="C12" s="127">
        <v>20179</v>
      </c>
      <c r="D12" s="129">
        <v>15124</v>
      </c>
      <c r="E12" s="127">
        <v>17731</v>
      </c>
      <c r="F12" s="126">
        <v>22719</v>
      </c>
      <c r="G12" s="129">
        <v>25801</v>
      </c>
      <c r="H12" s="129">
        <v>26891</v>
      </c>
      <c r="I12" s="129">
        <v>23699</v>
      </c>
      <c r="J12" s="129">
        <v>21254</v>
      </c>
      <c r="K12" s="129">
        <v>19557</v>
      </c>
      <c r="L12" s="129">
        <v>75692</v>
      </c>
      <c r="M12" s="126">
        <f t="shared" si="0"/>
        <v>268647</v>
      </c>
      <c r="N12" s="127">
        <v>532</v>
      </c>
      <c r="O12" s="128">
        <f t="shared" si="1"/>
        <v>269179</v>
      </c>
      <c r="P12" s="104"/>
    </row>
    <row r="13" spans="1:16" s="105" customFormat="1" ht="15.75" customHeight="1">
      <c r="A13" s="58" t="s">
        <v>13</v>
      </c>
      <c r="B13" s="59" t="s">
        <v>50</v>
      </c>
      <c r="C13" s="127">
        <v>9076</v>
      </c>
      <c r="D13" s="129">
        <v>6682</v>
      </c>
      <c r="E13" s="127">
        <v>7615</v>
      </c>
      <c r="F13" s="126">
        <v>9745</v>
      </c>
      <c r="G13" s="129">
        <v>11210</v>
      </c>
      <c r="H13" s="129">
        <v>11856</v>
      </c>
      <c r="I13" s="129">
        <v>10115</v>
      </c>
      <c r="J13" s="129">
        <v>9287</v>
      </c>
      <c r="K13" s="129">
        <v>8936</v>
      </c>
      <c r="L13" s="129">
        <v>35614</v>
      </c>
      <c r="M13" s="126">
        <f t="shared" si="0"/>
        <v>120136</v>
      </c>
      <c r="N13" s="127">
        <v>329</v>
      </c>
      <c r="O13" s="128">
        <f t="shared" si="1"/>
        <v>120465</v>
      </c>
      <c r="P13" s="104"/>
    </row>
    <row r="14" spans="1:16" s="105" customFormat="1" ht="15.75" customHeight="1">
      <c r="A14" s="58" t="s">
        <v>14</v>
      </c>
      <c r="B14" s="59" t="s">
        <v>17</v>
      </c>
      <c r="C14" s="127">
        <v>13035</v>
      </c>
      <c r="D14" s="129">
        <v>9156</v>
      </c>
      <c r="E14" s="127">
        <v>10260</v>
      </c>
      <c r="F14" s="126">
        <v>12994</v>
      </c>
      <c r="G14" s="129">
        <v>15450</v>
      </c>
      <c r="H14" s="129">
        <v>16522</v>
      </c>
      <c r="I14" s="129">
        <v>14399</v>
      </c>
      <c r="J14" s="129">
        <v>12317</v>
      </c>
      <c r="K14" s="129">
        <v>11350</v>
      </c>
      <c r="L14" s="129">
        <v>36215</v>
      </c>
      <c r="M14" s="126">
        <f t="shared" si="0"/>
        <v>151698</v>
      </c>
      <c r="N14" s="127">
        <v>309</v>
      </c>
      <c r="O14" s="128">
        <f t="shared" si="1"/>
        <v>152007</v>
      </c>
      <c r="P14" s="104"/>
    </row>
    <row r="15" spans="1:16" s="105" customFormat="1" ht="15.75" customHeight="1">
      <c r="A15" s="58" t="s">
        <v>15</v>
      </c>
      <c r="B15" s="59" t="s">
        <v>18</v>
      </c>
      <c r="C15" s="127">
        <v>13770</v>
      </c>
      <c r="D15" s="129">
        <v>9362</v>
      </c>
      <c r="E15" s="127">
        <v>11599</v>
      </c>
      <c r="F15" s="126">
        <v>16601</v>
      </c>
      <c r="G15" s="129">
        <v>19786</v>
      </c>
      <c r="H15" s="129">
        <v>19846</v>
      </c>
      <c r="I15" s="129">
        <v>15989</v>
      </c>
      <c r="J15" s="129">
        <v>12940</v>
      </c>
      <c r="K15" s="129">
        <v>12440</v>
      </c>
      <c r="L15" s="129">
        <v>43304</v>
      </c>
      <c r="M15" s="126">
        <f t="shared" si="0"/>
        <v>175637</v>
      </c>
      <c r="N15" s="127">
        <v>616</v>
      </c>
      <c r="O15" s="128">
        <f t="shared" si="1"/>
        <v>176253</v>
      </c>
      <c r="P15" s="104"/>
    </row>
    <row r="16" spans="1:16" s="105" customFormat="1" ht="15.75" customHeight="1">
      <c r="A16" s="58" t="s">
        <v>16</v>
      </c>
      <c r="B16" s="59" t="s">
        <v>19</v>
      </c>
      <c r="C16" s="127">
        <v>9612</v>
      </c>
      <c r="D16" s="129">
        <v>7165</v>
      </c>
      <c r="E16" s="127">
        <v>8583</v>
      </c>
      <c r="F16" s="126">
        <v>11702</v>
      </c>
      <c r="G16" s="129">
        <v>13689</v>
      </c>
      <c r="H16" s="129">
        <v>13186</v>
      </c>
      <c r="I16" s="129">
        <v>10887</v>
      </c>
      <c r="J16" s="129">
        <v>9335</v>
      </c>
      <c r="K16" s="129">
        <v>8819</v>
      </c>
      <c r="L16" s="129">
        <v>36715</v>
      </c>
      <c r="M16" s="126">
        <f t="shared" si="0"/>
        <v>129693</v>
      </c>
      <c r="N16" s="127">
        <v>338</v>
      </c>
      <c r="O16" s="128">
        <f t="shared" si="1"/>
        <v>130031</v>
      </c>
      <c r="P16" s="104"/>
    </row>
    <row r="17" spans="1:16" s="105" customFormat="1" ht="15.75" customHeight="1">
      <c r="A17" s="58" t="s">
        <v>17</v>
      </c>
      <c r="B17" s="59" t="s">
        <v>20</v>
      </c>
      <c r="C17" s="127">
        <v>9160</v>
      </c>
      <c r="D17" s="129">
        <v>6115</v>
      </c>
      <c r="E17" s="127">
        <v>7132</v>
      </c>
      <c r="F17" s="126">
        <v>9443</v>
      </c>
      <c r="G17" s="129">
        <v>11670</v>
      </c>
      <c r="H17" s="129">
        <v>12392</v>
      </c>
      <c r="I17" s="129">
        <v>11048</v>
      </c>
      <c r="J17" s="129">
        <v>9702</v>
      </c>
      <c r="K17" s="129">
        <v>8699</v>
      </c>
      <c r="L17" s="129">
        <v>36574</v>
      </c>
      <c r="M17" s="126">
        <f t="shared" si="0"/>
        <v>121935</v>
      </c>
      <c r="N17" s="127">
        <v>438</v>
      </c>
      <c r="O17" s="128">
        <f t="shared" si="1"/>
        <v>122373</v>
      </c>
      <c r="P17" s="104"/>
    </row>
    <row r="18" spans="1:16" s="105" customFormat="1" ht="15.75" customHeight="1">
      <c r="A18" s="58" t="s">
        <v>18</v>
      </c>
      <c r="B18" s="59" t="s">
        <v>21</v>
      </c>
      <c r="C18" s="127">
        <v>7945</v>
      </c>
      <c r="D18" s="129">
        <v>5571</v>
      </c>
      <c r="E18" s="127">
        <v>6473</v>
      </c>
      <c r="F18" s="126">
        <v>8560</v>
      </c>
      <c r="G18" s="129">
        <v>10500</v>
      </c>
      <c r="H18" s="129">
        <v>11303</v>
      </c>
      <c r="I18" s="129">
        <v>9587</v>
      </c>
      <c r="J18" s="129">
        <v>8200</v>
      </c>
      <c r="K18" s="129">
        <v>7418</v>
      </c>
      <c r="L18" s="129">
        <v>30324</v>
      </c>
      <c r="M18" s="126">
        <f t="shared" si="0"/>
        <v>105881</v>
      </c>
      <c r="N18" s="127">
        <v>392</v>
      </c>
      <c r="O18" s="128">
        <f t="shared" si="1"/>
        <v>106273</v>
      </c>
      <c r="P18" s="104"/>
    </row>
    <row r="19" spans="1:16" s="105" customFormat="1" ht="15.75" customHeight="1">
      <c r="A19" s="58" t="s">
        <v>51</v>
      </c>
      <c r="B19" s="59" t="s">
        <v>22</v>
      </c>
      <c r="C19" s="125">
        <v>13774</v>
      </c>
      <c r="D19" s="129">
        <v>9833</v>
      </c>
      <c r="E19" s="127">
        <v>11215</v>
      </c>
      <c r="F19" s="126">
        <v>13540</v>
      </c>
      <c r="G19" s="129">
        <v>15947</v>
      </c>
      <c r="H19" s="129">
        <v>17045</v>
      </c>
      <c r="I19" s="129">
        <v>14956</v>
      </c>
      <c r="J19" s="129">
        <v>12636</v>
      </c>
      <c r="K19" s="129">
        <v>11041</v>
      </c>
      <c r="L19" s="129">
        <v>42783</v>
      </c>
      <c r="M19" s="126">
        <f t="shared" si="0"/>
        <v>162770</v>
      </c>
      <c r="N19" s="127">
        <v>297</v>
      </c>
      <c r="O19" s="128">
        <f t="shared" si="1"/>
        <v>163067</v>
      </c>
      <c r="P19" s="104"/>
    </row>
    <row r="20" spans="1:16" s="105" customFormat="1" ht="15.75" customHeight="1">
      <c r="A20" s="58" t="s">
        <v>19</v>
      </c>
      <c r="B20" s="59" t="s">
        <v>23</v>
      </c>
      <c r="C20" s="125">
        <v>10997</v>
      </c>
      <c r="D20" s="129">
        <v>7483</v>
      </c>
      <c r="E20" s="127">
        <v>8344</v>
      </c>
      <c r="F20" s="126">
        <v>10653</v>
      </c>
      <c r="G20" s="129">
        <v>12609</v>
      </c>
      <c r="H20" s="129">
        <v>13202</v>
      </c>
      <c r="I20" s="129">
        <v>11559</v>
      </c>
      <c r="J20" s="129">
        <v>9702</v>
      </c>
      <c r="K20" s="129">
        <v>8959</v>
      </c>
      <c r="L20" s="129">
        <v>33100</v>
      </c>
      <c r="M20" s="126">
        <f t="shared" si="0"/>
        <v>126608</v>
      </c>
      <c r="N20" s="127">
        <v>917</v>
      </c>
      <c r="O20" s="128">
        <f t="shared" si="1"/>
        <v>127525</v>
      </c>
      <c r="P20" s="104"/>
    </row>
    <row r="21" spans="1:16" s="105" customFormat="1" ht="9" customHeight="1">
      <c r="A21" s="151"/>
      <c r="B21" s="152"/>
      <c r="C21" s="127"/>
      <c r="D21" s="129"/>
      <c r="E21" s="127"/>
      <c r="F21" s="126"/>
      <c r="G21" s="129"/>
      <c r="H21" s="129"/>
      <c r="I21" s="129"/>
      <c r="J21" s="129"/>
      <c r="K21" s="129"/>
      <c r="L21" s="129"/>
      <c r="M21" s="126"/>
      <c r="N21" s="127"/>
      <c r="O21" s="128"/>
      <c r="P21" s="104"/>
    </row>
    <row r="22" spans="1:16" s="107" customFormat="1" ht="15" customHeight="1">
      <c r="A22" s="153" t="s">
        <v>24</v>
      </c>
      <c r="B22" s="154"/>
      <c r="C22" s="130">
        <f>SUM(C6:C21)</f>
        <v>184558</v>
      </c>
      <c r="D22" s="130">
        <f aca="true" t="shared" si="2" ref="D22:O22">SUM(D6:D21)</f>
        <v>134740</v>
      </c>
      <c r="E22" s="130">
        <f t="shared" si="2"/>
        <v>155766</v>
      </c>
      <c r="F22" s="130">
        <f t="shared" si="2"/>
        <v>199386</v>
      </c>
      <c r="G22" s="130">
        <f t="shared" si="2"/>
        <v>229833</v>
      </c>
      <c r="H22" s="130">
        <f t="shared" si="2"/>
        <v>240088</v>
      </c>
      <c r="I22" s="130">
        <f t="shared" si="2"/>
        <v>210303</v>
      </c>
      <c r="J22" s="130">
        <f t="shared" si="2"/>
        <v>183521</v>
      </c>
      <c r="K22" s="130">
        <f t="shared" si="2"/>
        <v>169904</v>
      </c>
      <c r="L22" s="130">
        <f t="shared" si="2"/>
        <v>642909</v>
      </c>
      <c r="M22" s="130">
        <f t="shared" si="2"/>
        <v>2351008</v>
      </c>
      <c r="N22" s="130">
        <f t="shared" si="2"/>
        <v>8111</v>
      </c>
      <c r="O22" s="131">
        <f t="shared" si="2"/>
        <v>2359119</v>
      </c>
      <c r="P22" s="106"/>
    </row>
    <row r="23" spans="1:16" s="38" customFormat="1" ht="30" customHeight="1">
      <c r="A23" s="155"/>
      <c r="B23" s="156"/>
      <c r="C23" s="175" t="s">
        <v>41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4"/>
    </row>
    <row r="24" spans="1:16" s="37" customFormat="1" ht="15.75" customHeight="1">
      <c r="A24" s="58" t="s">
        <v>6</v>
      </c>
      <c r="B24" s="59" t="s">
        <v>46</v>
      </c>
      <c r="C24" s="132">
        <v>5033</v>
      </c>
      <c r="D24" s="132">
        <v>3824</v>
      </c>
      <c r="E24" s="132">
        <v>4532</v>
      </c>
      <c r="F24" s="132">
        <v>5643</v>
      </c>
      <c r="G24" s="132">
        <v>6621</v>
      </c>
      <c r="H24" s="132">
        <v>7285</v>
      </c>
      <c r="I24" s="132">
        <v>6601</v>
      </c>
      <c r="J24" s="132">
        <v>6265</v>
      </c>
      <c r="K24" s="132">
        <v>6143</v>
      </c>
      <c r="L24" s="132">
        <v>26243</v>
      </c>
      <c r="M24" s="132">
        <f>SUM(C24:L24)</f>
        <v>78190</v>
      </c>
      <c r="N24" s="132">
        <v>513</v>
      </c>
      <c r="O24" s="133">
        <f>SUM(M24:N24)</f>
        <v>78703</v>
      </c>
      <c r="P24" s="108"/>
    </row>
    <row r="25" spans="1:16" s="37" customFormat="1" ht="15.75" customHeight="1">
      <c r="A25" s="58" t="s">
        <v>7</v>
      </c>
      <c r="B25" s="59" t="s">
        <v>47</v>
      </c>
      <c r="C25" s="132">
        <v>5159</v>
      </c>
      <c r="D25" s="132">
        <v>3890</v>
      </c>
      <c r="E25" s="132">
        <v>4191</v>
      </c>
      <c r="F25" s="132">
        <v>5298</v>
      </c>
      <c r="G25" s="132">
        <v>6489</v>
      </c>
      <c r="H25" s="132">
        <v>6822</v>
      </c>
      <c r="I25" s="132">
        <v>6238</v>
      </c>
      <c r="J25" s="132">
        <v>5821</v>
      </c>
      <c r="K25" s="132">
        <v>5644</v>
      </c>
      <c r="L25" s="132">
        <v>26114</v>
      </c>
      <c r="M25" s="132">
        <f aca="true" t="shared" si="3" ref="M25:M38">SUM(C25:L25)</f>
        <v>75666</v>
      </c>
      <c r="N25" s="132">
        <v>319</v>
      </c>
      <c r="O25" s="133">
        <f aca="true" t="shared" si="4" ref="O25:O38">SUM(M25:N25)</f>
        <v>75985</v>
      </c>
      <c r="P25" s="108"/>
    </row>
    <row r="26" spans="1:16" s="39" customFormat="1" ht="15.75" customHeight="1">
      <c r="A26" s="58" t="s">
        <v>8</v>
      </c>
      <c r="B26" s="59" t="s">
        <v>9</v>
      </c>
      <c r="C26" s="132">
        <v>6017</v>
      </c>
      <c r="D26" s="132">
        <v>4497</v>
      </c>
      <c r="E26" s="132">
        <v>5526</v>
      </c>
      <c r="F26" s="132">
        <v>7359</v>
      </c>
      <c r="G26" s="132">
        <v>8477</v>
      </c>
      <c r="H26" s="132">
        <v>8431</v>
      </c>
      <c r="I26" s="132">
        <v>7689</v>
      </c>
      <c r="J26" s="132">
        <v>6920</v>
      </c>
      <c r="K26" s="132">
        <v>6904</v>
      </c>
      <c r="L26" s="132">
        <v>29117</v>
      </c>
      <c r="M26" s="132">
        <f t="shared" si="3"/>
        <v>90937</v>
      </c>
      <c r="N26" s="134">
        <v>182</v>
      </c>
      <c r="O26" s="133">
        <f t="shared" si="4"/>
        <v>91119</v>
      </c>
      <c r="P26" s="109"/>
    </row>
    <row r="27" spans="1:16" s="37" customFormat="1" ht="15.75" customHeight="1">
      <c r="A27" s="58" t="s">
        <v>9</v>
      </c>
      <c r="B27" s="59" t="s">
        <v>10</v>
      </c>
      <c r="C27" s="132">
        <v>5982</v>
      </c>
      <c r="D27" s="132">
        <v>4422</v>
      </c>
      <c r="E27" s="132">
        <v>4910</v>
      </c>
      <c r="F27" s="132">
        <v>6262</v>
      </c>
      <c r="G27" s="132">
        <v>7008</v>
      </c>
      <c r="H27" s="132">
        <v>7468</v>
      </c>
      <c r="I27" s="132">
        <v>7012</v>
      </c>
      <c r="J27" s="132">
        <v>6466</v>
      </c>
      <c r="K27" s="132">
        <v>6242</v>
      </c>
      <c r="L27" s="132">
        <v>22519</v>
      </c>
      <c r="M27" s="132">
        <f t="shared" si="3"/>
        <v>78291</v>
      </c>
      <c r="N27" s="132">
        <v>135</v>
      </c>
      <c r="O27" s="133">
        <f t="shared" si="4"/>
        <v>78426</v>
      </c>
      <c r="P27" s="108"/>
    </row>
    <row r="28" spans="1:16" s="37" customFormat="1" ht="15.75" customHeight="1">
      <c r="A28" s="58" t="s">
        <v>10</v>
      </c>
      <c r="B28" s="59" t="s">
        <v>48</v>
      </c>
      <c r="C28" s="132">
        <v>7332</v>
      </c>
      <c r="D28" s="132">
        <v>5638</v>
      </c>
      <c r="E28" s="132">
        <v>6635</v>
      </c>
      <c r="F28" s="132">
        <v>8010</v>
      </c>
      <c r="G28" s="132">
        <v>9032</v>
      </c>
      <c r="H28" s="132">
        <v>9907</v>
      </c>
      <c r="I28" s="132">
        <v>9142</v>
      </c>
      <c r="J28" s="132">
        <v>7927</v>
      </c>
      <c r="K28" s="132">
        <v>7277</v>
      </c>
      <c r="L28" s="132">
        <v>34053</v>
      </c>
      <c r="M28" s="132">
        <f t="shared" si="3"/>
        <v>104953</v>
      </c>
      <c r="N28" s="132">
        <v>272</v>
      </c>
      <c r="O28" s="133">
        <f t="shared" si="4"/>
        <v>105225</v>
      </c>
      <c r="P28" s="108"/>
    </row>
    <row r="29" spans="1:16" s="37" customFormat="1" ht="15.75" customHeight="1">
      <c r="A29" s="58" t="s">
        <v>11</v>
      </c>
      <c r="B29" s="59" t="s">
        <v>13</v>
      </c>
      <c r="C29" s="132">
        <v>7966</v>
      </c>
      <c r="D29" s="132">
        <v>6430</v>
      </c>
      <c r="E29" s="132">
        <v>7790</v>
      </c>
      <c r="F29" s="132">
        <v>9362</v>
      </c>
      <c r="G29" s="132">
        <v>9382</v>
      </c>
      <c r="H29" s="132">
        <v>9528</v>
      </c>
      <c r="I29" s="132">
        <v>8495</v>
      </c>
      <c r="J29" s="132">
        <v>7335</v>
      </c>
      <c r="K29" s="132">
        <v>6438</v>
      </c>
      <c r="L29" s="132">
        <v>21593</v>
      </c>
      <c r="M29" s="132">
        <f t="shared" si="3"/>
        <v>94319</v>
      </c>
      <c r="N29" s="132">
        <v>863</v>
      </c>
      <c r="O29" s="133">
        <f t="shared" si="4"/>
        <v>95182</v>
      </c>
      <c r="P29" s="108"/>
    </row>
    <row r="30" spans="1:16" s="37" customFormat="1" ht="15.75" customHeight="1">
      <c r="A30" s="58" t="s">
        <v>12</v>
      </c>
      <c r="B30" s="59" t="s">
        <v>49</v>
      </c>
      <c r="C30" s="132">
        <v>10067</v>
      </c>
      <c r="D30" s="132">
        <v>7690</v>
      </c>
      <c r="E30" s="132">
        <v>9030</v>
      </c>
      <c r="F30" s="132">
        <v>11822</v>
      </c>
      <c r="G30" s="132">
        <v>13131</v>
      </c>
      <c r="H30" s="132">
        <v>13777</v>
      </c>
      <c r="I30" s="132">
        <v>12383</v>
      </c>
      <c r="J30" s="132">
        <v>11399</v>
      </c>
      <c r="K30" s="132">
        <v>10648</v>
      </c>
      <c r="L30" s="132">
        <v>45021</v>
      </c>
      <c r="M30" s="132">
        <f t="shared" si="3"/>
        <v>144968</v>
      </c>
      <c r="N30" s="132">
        <v>368</v>
      </c>
      <c r="O30" s="133">
        <f t="shared" si="4"/>
        <v>145336</v>
      </c>
      <c r="P30" s="108"/>
    </row>
    <row r="31" spans="1:16" s="37" customFormat="1" ht="15.75" customHeight="1">
      <c r="A31" s="58" t="s">
        <v>13</v>
      </c>
      <c r="B31" s="59" t="s">
        <v>50</v>
      </c>
      <c r="C31" s="132">
        <v>4201</v>
      </c>
      <c r="D31" s="132">
        <v>3064</v>
      </c>
      <c r="E31" s="132">
        <v>3576</v>
      </c>
      <c r="F31" s="132">
        <v>4607</v>
      </c>
      <c r="G31" s="132">
        <v>5464</v>
      </c>
      <c r="H31" s="132">
        <v>5818</v>
      </c>
      <c r="I31" s="132">
        <v>5019</v>
      </c>
      <c r="J31" s="132">
        <v>4837</v>
      </c>
      <c r="K31" s="132">
        <v>4740</v>
      </c>
      <c r="L31" s="132">
        <v>20914</v>
      </c>
      <c r="M31" s="132">
        <f t="shared" si="3"/>
        <v>62240</v>
      </c>
      <c r="N31" s="132">
        <v>235</v>
      </c>
      <c r="O31" s="133">
        <f t="shared" si="4"/>
        <v>62475</v>
      </c>
      <c r="P31" s="108"/>
    </row>
    <row r="32" spans="1:16" s="37" customFormat="1" ht="15.75" customHeight="1">
      <c r="A32" s="58" t="s">
        <v>14</v>
      </c>
      <c r="B32" s="59" t="s">
        <v>17</v>
      </c>
      <c r="C32" s="132">
        <v>6479</v>
      </c>
      <c r="D32" s="132">
        <v>4745</v>
      </c>
      <c r="E32" s="132">
        <v>5318</v>
      </c>
      <c r="F32" s="132">
        <v>6903</v>
      </c>
      <c r="G32" s="132">
        <v>8028</v>
      </c>
      <c r="H32" s="132">
        <v>8663</v>
      </c>
      <c r="I32" s="132">
        <v>7504</v>
      </c>
      <c r="J32" s="132">
        <v>6592</v>
      </c>
      <c r="K32" s="132">
        <v>6109</v>
      </c>
      <c r="L32" s="132">
        <v>20656</v>
      </c>
      <c r="M32" s="132">
        <f t="shared" si="3"/>
        <v>80997</v>
      </c>
      <c r="N32" s="132">
        <v>223</v>
      </c>
      <c r="O32" s="133">
        <f t="shared" si="4"/>
        <v>81220</v>
      </c>
      <c r="P32" s="108"/>
    </row>
    <row r="33" spans="1:16" s="37" customFormat="1" ht="15.75" customHeight="1">
      <c r="A33" s="58" t="s">
        <v>15</v>
      </c>
      <c r="B33" s="59" t="s">
        <v>18</v>
      </c>
      <c r="C33" s="132">
        <v>6599</v>
      </c>
      <c r="D33" s="132">
        <v>4507</v>
      </c>
      <c r="E33" s="132">
        <v>5900</v>
      </c>
      <c r="F33" s="132">
        <v>8494</v>
      </c>
      <c r="G33" s="132">
        <v>10040</v>
      </c>
      <c r="H33" s="132">
        <v>9940</v>
      </c>
      <c r="I33" s="132">
        <v>8050</v>
      </c>
      <c r="J33" s="132">
        <v>6620</v>
      </c>
      <c r="K33" s="132">
        <v>6600</v>
      </c>
      <c r="L33" s="132">
        <v>24352</v>
      </c>
      <c r="M33" s="132">
        <f t="shared" si="3"/>
        <v>91102</v>
      </c>
      <c r="N33" s="132">
        <v>381</v>
      </c>
      <c r="O33" s="133">
        <f t="shared" si="4"/>
        <v>91483</v>
      </c>
      <c r="P33" s="108"/>
    </row>
    <row r="34" spans="1:16" s="37" customFormat="1" ht="15.75" customHeight="1">
      <c r="A34" s="58" t="s">
        <v>16</v>
      </c>
      <c r="B34" s="59" t="s">
        <v>19</v>
      </c>
      <c r="C34" s="132">
        <v>4378</v>
      </c>
      <c r="D34" s="132">
        <v>3368</v>
      </c>
      <c r="E34" s="132">
        <v>4138</v>
      </c>
      <c r="F34" s="132">
        <v>5714</v>
      </c>
      <c r="G34" s="132">
        <v>6699</v>
      </c>
      <c r="H34" s="132">
        <v>6475</v>
      </c>
      <c r="I34" s="132">
        <v>5416</v>
      </c>
      <c r="J34" s="132">
        <v>4845</v>
      </c>
      <c r="K34" s="134">
        <v>4769</v>
      </c>
      <c r="L34" s="132">
        <v>21203</v>
      </c>
      <c r="M34" s="132">
        <f t="shared" si="3"/>
        <v>67005</v>
      </c>
      <c r="N34" s="132">
        <v>208</v>
      </c>
      <c r="O34" s="133">
        <f t="shared" si="4"/>
        <v>67213</v>
      </c>
      <c r="P34" s="108"/>
    </row>
    <row r="35" spans="1:16" s="37" customFormat="1" ht="15.75" customHeight="1">
      <c r="A35" s="58" t="s">
        <v>17</v>
      </c>
      <c r="B35" s="59" t="s">
        <v>20</v>
      </c>
      <c r="C35" s="132">
        <v>4506</v>
      </c>
      <c r="D35" s="132">
        <v>3095</v>
      </c>
      <c r="E35" s="132">
        <v>3710</v>
      </c>
      <c r="F35" s="132">
        <v>4917</v>
      </c>
      <c r="G35" s="132">
        <v>5990</v>
      </c>
      <c r="H35" s="132">
        <v>6319</v>
      </c>
      <c r="I35" s="132">
        <v>5780</v>
      </c>
      <c r="J35" s="132">
        <v>5129</v>
      </c>
      <c r="K35" s="132">
        <v>4721</v>
      </c>
      <c r="L35" s="132">
        <v>22185</v>
      </c>
      <c r="M35" s="132">
        <f t="shared" si="3"/>
        <v>66352</v>
      </c>
      <c r="N35" s="132">
        <v>279</v>
      </c>
      <c r="O35" s="133">
        <f t="shared" si="4"/>
        <v>66631</v>
      </c>
      <c r="P35" s="108"/>
    </row>
    <row r="36" spans="1:16" s="37" customFormat="1" ht="15.75" customHeight="1">
      <c r="A36" s="58" t="s">
        <v>18</v>
      </c>
      <c r="B36" s="59" t="s">
        <v>21</v>
      </c>
      <c r="C36" s="132">
        <v>3770</v>
      </c>
      <c r="D36" s="132">
        <v>2661</v>
      </c>
      <c r="E36" s="132">
        <v>3176</v>
      </c>
      <c r="F36" s="132">
        <v>4350</v>
      </c>
      <c r="G36" s="132">
        <v>5458</v>
      </c>
      <c r="H36" s="132">
        <v>5705</v>
      </c>
      <c r="I36" s="132">
        <v>4812</v>
      </c>
      <c r="J36" s="132">
        <v>4197</v>
      </c>
      <c r="K36" s="132">
        <v>3971</v>
      </c>
      <c r="L36" s="132">
        <v>17988</v>
      </c>
      <c r="M36" s="132">
        <f t="shared" si="3"/>
        <v>56088</v>
      </c>
      <c r="N36" s="132">
        <v>219</v>
      </c>
      <c r="O36" s="133">
        <f t="shared" si="4"/>
        <v>56307</v>
      </c>
      <c r="P36" s="108"/>
    </row>
    <row r="37" spans="1:16" s="37" customFormat="1" ht="15.75" customHeight="1">
      <c r="A37" s="58" t="s">
        <v>51</v>
      </c>
      <c r="B37" s="59" t="s">
        <v>22</v>
      </c>
      <c r="C37" s="132">
        <v>7015</v>
      </c>
      <c r="D37" s="132">
        <v>5157</v>
      </c>
      <c r="E37" s="132">
        <v>6005</v>
      </c>
      <c r="F37" s="132">
        <v>7126</v>
      </c>
      <c r="G37" s="132">
        <v>8377</v>
      </c>
      <c r="H37" s="132">
        <v>8857</v>
      </c>
      <c r="I37" s="132">
        <v>7819</v>
      </c>
      <c r="J37" s="132">
        <v>6784</v>
      </c>
      <c r="K37" s="132">
        <v>6142</v>
      </c>
      <c r="L37" s="132">
        <v>25750</v>
      </c>
      <c r="M37" s="132">
        <f t="shared" si="3"/>
        <v>89032</v>
      </c>
      <c r="N37" s="132">
        <v>220</v>
      </c>
      <c r="O37" s="133">
        <f t="shared" si="4"/>
        <v>89252</v>
      </c>
      <c r="P37" s="108"/>
    </row>
    <row r="38" spans="1:16" s="37" customFormat="1" ht="15.75" customHeight="1">
      <c r="A38" s="58" t="s">
        <v>19</v>
      </c>
      <c r="B38" s="59" t="s">
        <v>23</v>
      </c>
      <c r="C38" s="132">
        <v>5370</v>
      </c>
      <c r="D38" s="132">
        <v>3758</v>
      </c>
      <c r="E38" s="132">
        <v>4180</v>
      </c>
      <c r="F38" s="132">
        <v>5396</v>
      </c>
      <c r="G38" s="132">
        <v>6488</v>
      </c>
      <c r="H38" s="132">
        <v>6710</v>
      </c>
      <c r="I38" s="132">
        <v>5883</v>
      </c>
      <c r="J38" s="132">
        <v>5135</v>
      </c>
      <c r="K38" s="132">
        <v>4847</v>
      </c>
      <c r="L38" s="132">
        <v>19163</v>
      </c>
      <c r="M38" s="132">
        <f t="shared" si="3"/>
        <v>66930</v>
      </c>
      <c r="N38" s="132">
        <v>518</v>
      </c>
      <c r="O38" s="133">
        <f t="shared" si="4"/>
        <v>67448</v>
      </c>
      <c r="P38" s="108"/>
    </row>
    <row r="39" spans="1:16" s="37" customFormat="1" ht="9" customHeight="1">
      <c r="A39" s="151"/>
      <c r="B39" s="15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3"/>
      <c r="P39" s="108"/>
    </row>
    <row r="40" spans="1:16" s="37" customFormat="1" ht="15" customHeight="1">
      <c r="A40" s="153" t="s">
        <v>24</v>
      </c>
      <c r="B40" s="154"/>
      <c r="C40" s="135">
        <f>SUM(C24:C39)</f>
        <v>89874</v>
      </c>
      <c r="D40" s="135">
        <f aca="true" t="shared" si="5" ref="D40:M40">SUM(D24:D39)</f>
        <v>66746</v>
      </c>
      <c r="E40" s="135">
        <f t="shared" si="5"/>
        <v>78617</v>
      </c>
      <c r="F40" s="135">
        <f t="shared" si="5"/>
        <v>101263</v>
      </c>
      <c r="G40" s="135">
        <f t="shared" si="5"/>
        <v>116684</v>
      </c>
      <c r="H40" s="135">
        <f t="shared" si="5"/>
        <v>121705</v>
      </c>
      <c r="I40" s="135">
        <f t="shared" si="5"/>
        <v>107843</v>
      </c>
      <c r="J40" s="135">
        <f t="shared" si="5"/>
        <v>96272</v>
      </c>
      <c r="K40" s="135">
        <f t="shared" si="5"/>
        <v>91195</v>
      </c>
      <c r="L40" s="135">
        <f t="shared" si="5"/>
        <v>376871</v>
      </c>
      <c r="M40" s="135">
        <f t="shared" si="5"/>
        <v>1247070</v>
      </c>
      <c r="N40" s="135">
        <f>SUM(N24:N39)</f>
        <v>4935</v>
      </c>
      <c r="O40" s="136">
        <f>SUM(O24:O39)</f>
        <v>1252005</v>
      </c>
      <c r="P40" s="108"/>
    </row>
    <row r="41" spans="1:15" ht="9" customHeight="1">
      <c r="A41" s="151"/>
      <c r="B41" s="15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7"/>
    </row>
    <row r="42" spans="1:14" s="22" customFormat="1" ht="12" customHeight="1">
      <c r="A42" s="145" t="s">
        <v>74</v>
      </c>
      <c r="B42" s="145"/>
      <c r="C42" s="145"/>
      <c r="D42" s="145"/>
      <c r="E42" s="145"/>
      <c r="F42" s="145"/>
      <c r="G42" s="145"/>
      <c r="H42" s="145"/>
      <c r="I42" s="145"/>
      <c r="J42" s="21"/>
      <c r="K42" s="21"/>
      <c r="N42" s="21"/>
    </row>
    <row r="43" spans="1:16" s="34" customFormat="1" ht="10.5" customHeight="1">
      <c r="A43" s="110" t="s">
        <v>102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P43" s="23"/>
    </row>
    <row r="44" spans="1:16" s="34" customFormat="1" ht="10.5" customHeight="1">
      <c r="A44" s="172" t="s">
        <v>103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P44" s="23"/>
    </row>
    <row r="45" s="34" customFormat="1" ht="12" customHeight="1">
      <c r="P45" s="23"/>
    </row>
    <row r="46" s="34" customFormat="1" ht="12" customHeight="1">
      <c r="P46" s="23"/>
    </row>
  </sheetData>
  <sheetProtection/>
  <mergeCells count="16">
    <mergeCell ref="A2:O2"/>
    <mergeCell ref="A3:B3"/>
    <mergeCell ref="C3:L3"/>
    <mergeCell ref="M3:M4"/>
    <mergeCell ref="N3:N4"/>
    <mergeCell ref="O3:O4"/>
    <mergeCell ref="A40:B40"/>
    <mergeCell ref="A41:B41"/>
    <mergeCell ref="A42:I42"/>
    <mergeCell ref="A44:M44"/>
    <mergeCell ref="C5:O5"/>
    <mergeCell ref="A21:B21"/>
    <mergeCell ref="A22:B22"/>
    <mergeCell ref="A23:B23"/>
    <mergeCell ref="C23:O23"/>
    <mergeCell ref="A39:B39"/>
  </mergeCells>
  <printOptions horizontalCentered="1" verticalCentered="1"/>
  <pageMargins left="0" right="0" top="0" bottom="0" header="0.5905511811023623" footer="0"/>
  <pageSetup horizontalDpi="600" verticalDpi="600" orientation="portrait" paperSize="9" scale="95" r:id="rId1"/>
  <headerFooter alignWithMargins="0">
    <oddHeader>&amp;L&amp;8Roma Capitale
&amp;"Arial,Corsivo"Ufficio di Statistica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L59"/>
  <sheetViews>
    <sheetView zoomScalePageLayoutView="0" workbookViewId="0" topLeftCell="A1">
      <selection activeCell="J25" sqref="J25"/>
    </sheetView>
  </sheetViews>
  <sheetFormatPr defaultColWidth="9.140625" defaultRowHeight="12"/>
  <cols>
    <col min="1" max="1" width="6.140625" style="111" customWidth="1"/>
    <col min="2" max="3" width="11.7109375" style="111" customWidth="1"/>
    <col min="4" max="6" width="13.7109375" style="111" customWidth="1"/>
    <col min="7" max="7" width="6.421875" style="111" customWidth="1"/>
    <col min="8" max="16384" width="9.140625" style="111" customWidth="1"/>
  </cols>
  <sheetData>
    <row r="1" spans="4:6" s="1" customFormat="1" ht="12.75" customHeight="1">
      <c r="D1" s="2"/>
      <c r="E1" s="3"/>
      <c r="F1" s="2"/>
    </row>
    <row r="2" spans="2:7" ht="19.5" customHeight="1">
      <c r="B2" s="194" t="s">
        <v>138</v>
      </c>
      <c r="C2" s="195"/>
      <c r="D2" s="195"/>
      <c r="E2" s="195"/>
      <c r="F2" s="195"/>
      <c r="G2" s="195"/>
    </row>
    <row r="3" spans="2:7" ht="19.5" customHeight="1">
      <c r="B3" s="112" t="s">
        <v>104</v>
      </c>
      <c r="C3" s="113"/>
      <c r="D3" s="113"/>
      <c r="E3" s="113"/>
      <c r="F3" s="113"/>
      <c r="G3" s="113"/>
    </row>
    <row r="4" spans="2:6" ht="24.75" customHeight="1">
      <c r="B4" s="196" t="s">
        <v>105</v>
      </c>
      <c r="C4" s="197"/>
      <c r="D4" s="114" t="s">
        <v>106</v>
      </c>
      <c r="E4" s="114" t="s">
        <v>107</v>
      </c>
      <c r="F4" s="115" t="s">
        <v>30</v>
      </c>
    </row>
    <row r="5" spans="2:6" ht="9" customHeight="1">
      <c r="B5" s="198"/>
      <c r="C5" s="199"/>
      <c r="D5" s="116"/>
      <c r="E5" s="116"/>
      <c r="F5" s="117"/>
    </row>
    <row r="6" spans="2:6" ht="10.5" customHeight="1">
      <c r="B6" s="192" t="s">
        <v>108</v>
      </c>
      <c r="C6" s="193"/>
      <c r="D6" s="36">
        <v>36</v>
      </c>
      <c r="E6" s="36">
        <v>80</v>
      </c>
      <c r="F6" s="118">
        <v>116</v>
      </c>
    </row>
    <row r="7" spans="2:6" ht="10.5" customHeight="1">
      <c r="B7" s="192" t="s">
        <v>109</v>
      </c>
      <c r="C7" s="193"/>
      <c r="D7" s="36">
        <v>51</v>
      </c>
      <c r="E7" s="36">
        <v>76</v>
      </c>
      <c r="F7" s="118">
        <v>127</v>
      </c>
    </row>
    <row r="8" spans="2:6" ht="10.5" customHeight="1">
      <c r="B8" s="192" t="s">
        <v>110</v>
      </c>
      <c r="C8" s="193"/>
      <c r="D8" s="36">
        <v>30</v>
      </c>
      <c r="E8" s="36">
        <v>76</v>
      </c>
      <c r="F8" s="118">
        <v>106</v>
      </c>
    </row>
    <row r="9" spans="2:6" ht="10.5" customHeight="1">
      <c r="B9" s="192" t="s">
        <v>111</v>
      </c>
      <c r="C9" s="193"/>
      <c r="D9" s="36">
        <v>0</v>
      </c>
      <c r="E9" s="36">
        <v>1</v>
      </c>
      <c r="F9" s="118">
        <v>1</v>
      </c>
    </row>
    <row r="10" spans="2:6" ht="10.5" customHeight="1">
      <c r="B10" s="192" t="s">
        <v>112</v>
      </c>
      <c r="C10" s="193"/>
      <c r="D10" s="36">
        <v>14</v>
      </c>
      <c r="E10" s="36">
        <v>30</v>
      </c>
      <c r="F10" s="118">
        <v>44</v>
      </c>
    </row>
    <row r="11" spans="2:6" ht="10.5" customHeight="1">
      <c r="B11" s="192" t="s">
        <v>113</v>
      </c>
      <c r="C11" s="193"/>
      <c r="D11" s="36">
        <v>4</v>
      </c>
      <c r="E11" s="36">
        <v>21</v>
      </c>
      <c r="F11" s="118">
        <v>25</v>
      </c>
    </row>
    <row r="12" spans="2:6" ht="10.5" customHeight="1">
      <c r="B12" s="192" t="s">
        <v>114</v>
      </c>
      <c r="C12" s="193"/>
      <c r="D12" s="36">
        <v>237</v>
      </c>
      <c r="E12" s="36">
        <v>501</v>
      </c>
      <c r="F12" s="118">
        <v>738</v>
      </c>
    </row>
    <row r="13" spans="2:6" ht="10.5" customHeight="1">
      <c r="B13" s="192" t="s">
        <v>115</v>
      </c>
      <c r="C13" s="193"/>
      <c r="D13" s="36">
        <v>207</v>
      </c>
      <c r="E13" s="36">
        <v>410</v>
      </c>
      <c r="F13" s="118">
        <v>617</v>
      </c>
    </row>
    <row r="14" spans="2:6" ht="10.5" customHeight="1">
      <c r="B14" s="192" t="s">
        <v>116</v>
      </c>
      <c r="C14" s="193"/>
      <c r="D14" s="36">
        <v>85</v>
      </c>
      <c r="E14" s="36">
        <v>60</v>
      </c>
      <c r="F14" s="118">
        <v>145</v>
      </c>
    </row>
    <row r="15" spans="2:6" ht="10.5" customHeight="1">
      <c r="B15" s="192" t="s">
        <v>117</v>
      </c>
      <c r="C15" s="193"/>
      <c r="D15" s="36">
        <v>47</v>
      </c>
      <c r="E15" s="36">
        <v>32</v>
      </c>
      <c r="F15" s="118">
        <v>79</v>
      </c>
    </row>
    <row r="16" spans="2:6" ht="10.5" customHeight="1">
      <c r="B16" s="192" t="s">
        <v>118</v>
      </c>
      <c r="C16" s="193"/>
      <c r="D16" s="36">
        <v>0</v>
      </c>
      <c r="E16" s="36">
        <v>2</v>
      </c>
      <c r="F16" s="118">
        <v>2</v>
      </c>
    </row>
    <row r="17" spans="2:6" ht="10.5" customHeight="1">
      <c r="B17" s="192" t="s">
        <v>119</v>
      </c>
      <c r="C17" s="193"/>
      <c r="D17" s="36">
        <v>2</v>
      </c>
      <c r="E17" s="36">
        <v>5</v>
      </c>
      <c r="F17" s="118">
        <v>7</v>
      </c>
    </row>
    <row r="18" spans="2:6" ht="10.5" customHeight="1">
      <c r="B18" s="192" t="s">
        <v>120</v>
      </c>
      <c r="C18" s="193"/>
      <c r="D18" s="36">
        <v>3</v>
      </c>
      <c r="E18" s="36">
        <v>9</v>
      </c>
      <c r="F18" s="118">
        <v>12</v>
      </c>
    </row>
    <row r="19" spans="2:6" ht="10.5" customHeight="1">
      <c r="B19" s="192" t="s">
        <v>121</v>
      </c>
      <c r="C19" s="193"/>
      <c r="D19" s="36">
        <v>47</v>
      </c>
      <c r="E19" s="36">
        <v>70</v>
      </c>
      <c r="F19" s="118">
        <v>117</v>
      </c>
    </row>
    <row r="20" spans="2:6" ht="10.5" customHeight="1">
      <c r="B20" s="192" t="s">
        <v>122</v>
      </c>
      <c r="C20" s="193"/>
      <c r="D20" s="36">
        <v>99</v>
      </c>
      <c r="E20" s="36">
        <v>357</v>
      </c>
      <c r="F20" s="118">
        <v>456</v>
      </c>
    </row>
    <row r="21" spans="2:6" ht="10.5" customHeight="1">
      <c r="B21" s="192" t="s">
        <v>123</v>
      </c>
      <c r="C21" s="193"/>
      <c r="D21" s="36">
        <v>19</v>
      </c>
      <c r="E21" s="36">
        <v>62</v>
      </c>
      <c r="F21" s="118">
        <v>81</v>
      </c>
    </row>
    <row r="22" spans="2:6" ht="10.5" customHeight="1">
      <c r="B22" s="192" t="s">
        <v>124</v>
      </c>
      <c r="C22" s="193"/>
      <c r="D22" s="36">
        <v>163</v>
      </c>
      <c r="E22" s="36">
        <v>228</v>
      </c>
      <c r="F22" s="118">
        <v>391</v>
      </c>
    </row>
    <row r="23" spans="2:6" ht="10.5" customHeight="1">
      <c r="B23" s="192" t="s">
        <v>125</v>
      </c>
      <c r="C23" s="193"/>
      <c r="D23" s="36">
        <v>2</v>
      </c>
      <c r="E23" s="36">
        <v>9</v>
      </c>
      <c r="F23" s="118">
        <v>11</v>
      </c>
    </row>
    <row r="24" spans="2:6" ht="10.5" customHeight="1">
      <c r="B24" s="192" t="s">
        <v>126</v>
      </c>
      <c r="C24" s="193"/>
      <c r="D24" s="36">
        <v>1909</v>
      </c>
      <c r="E24" s="36">
        <v>2507</v>
      </c>
      <c r="F24" s="118">
        <v>4416</v>
      </c>
    </row>
    <row r="25" spans="2:6" ht="10.5" customHeight="1">
      <c r="B25" s="192" t="s">
        <v>127</v>
      </c>
      <c r="C25" s="193"/>
      <c r="D25" s="36">
        <v>2</v>
      </c>
      <c r="E25" s="36">
        <v>8</v>
      </c>
      <c r="F25" s="118">
        <v>10</v>
      </c>
    </row>
    <row r="26" spans="2:6" ht="10.5" customHeight="1">
      <c r="B26" s="192" t="s">
        <v>128</v>
      </c>
      <c r="C26" s="193"/>
      <c r="D26" s="36">
        <v>1</v>
      </c>
      <c r="E26" s="36">
        <v>3</v>
      </c>
      <c r="F26" s="118">
        <v>4</v>
      </c>
    </row>
    <row r="27" spans="2:6" ht="10.5" customHeight="1">
      <c r="B27" s="192" t="s">
        <v>129</v>
      </c>
      <c r="C27" s="193"/>
      <c r="D27" s="36">
        <v>205</v>
      </c>
      <c r="E27" s="36">
        <v>342</v>
      </c>
      <c r="F27" s="118">
        <v>547</v>
      </c>
    </row>
    <row r="28" spans="2:6" ht="10.5" customHeight="1">
      <c r="B28" s="192" t="s">
        <v>130</v>
      </c>
      <c r="C28" s="193"/>
      <c r="D28" s="36">
        <v>11</v>
      </c>
      <c r="E28" s="36">
        <v>42</v>
      </c>
      <c r="F28" s="118">
        <v>53</v>
      </c>
    </row>
    <row r="29" spans="2:6" ht="10.5" customHeight="1">
      <c r="B29" s="192" t="s">
        <v>131</v>
      </c>
      <c r="C29" s="193"/>
      <c r="D29" s="36">
        <v>2</v>
      </c>
      <c r="E29" s="36">
        <v>4</v>
      </c>
      <c r="F29" s="118">
        <v>6</v>
      </c>
    </row>
    <row r="30" spans="2:6" ht="9" customHeight="1">
      <c r="B30" s="151"/>
      <c r="C30" s="152"/>
      <c r="D30" s="36"/>
      <c r="E30" s="36"/>
      <c r="F30" s="118"/>
    </row>
    <row r="31" spans="2:6" ht="10.5" customHeight="1">
      <c r="B31" s="153" t="s">
        <v>24</v>
      </c>
      <c r="C31" s="154"/>
      <c r="D31" s="119">
        <v>3176</v>
      </c>
      <c r="E31" s="119">
        <v>4935</v>
      </c>
      <c r="F31" s="120">
        <v>8111</v>
      </c>
    </row>
    <row r="32" spans="2:6" ht="9" customHeight="1">
      <c r="B32" s="151"/>
      <c r="C32" s="152"/>
      <c r="D32" s="121"/>
      <c r="E32" s="121"/>
      <c r="F32" s="122"/>
    </row>
    <row r="33" spans="2:12" s="22" customFormat="1" ht="12" customHeight="1">
      <c r="B33" s="145" t="s">
        <v>74</v>
      </c>
      <c r="C33" s="145"/>
      <c r="D33" s="145"/>
      <c r="E33" s="145"/>
      <c r="F33" s="145"/>
      <c r="G33" s="145"/>
      <c r="H33" s="21"/>
      <c r="I33" s="21"/>
      <c r="L33" s="21"/>
    </row>
    <row r="34" spans="2:7" ht="33" customHeight="1">
      <c r="B34" s="186" t="s">
        <v>132</v>
      </c>
      <c r="C34" s="186"/>
      <c r="D34" s="186"/>
      <c r="E34" s="186"/>
      <c r="F34" s="186"/>
      <c r="G34" s="123"/>
    </row>
    <row r="35" ht="9.75" customHeight="1"/>
    <row r="36" spans="2:7" s="5" customFormat="1" ht="16.5" customHeight="1">
      <c r="B36" s="138" t="s">
        <v>139</v>
      </c>
      <c r="C36" s="41"/>
      <c r="D36" s="41"/>
      <c r="E36" s="41"/>
      <c r="F36" s="41"/>
      <c r="G36" s="41"/>
    </row>
    <row r="37" spans="2:7" s="43" customFormat="1" ht="17.25" customHeight="1">
      <c r="B37" s="187" t="s">
        <v>133</v>
      </c>
      <c r="C37" s="187"/>
      <c r="D37" s="187"/>
      <c r="E37" s="187"/>
      <c r="F37" s="187"/>
      <c r="G37" s="187"/>
    </row>
    <row r="38" spans="2:6" s="5" customFormat="1" ht="24.75" customHeight="1">
      <c r="B38" s="159" t="s">
        <v>0</v>
      </c>
      <c r="C38" s="160"/>
      <c r="D38" s="188" t="s">
        <v>42</v>
      </c>
      <c r="E38" s="188" t="s">
        <v>43</v>
      </c>
      <c r="F38" s="190" t="s">
        <v>30</v>
      </c>
    </row>
    <row r="39" spans="2:6" s="5" customFormat="1" ht="24.75" customHeight="1">
      <c r="B39" s="49" t="s">
        <v>44</v>
      </c>
      <c r="C39" s="50" t="s">
        <v>45</v>
      </c>
      <c r="D39" s="189"/>
      <c r="E39" s="189"/>
      <c r="F39" s="191"/>
    </row>
    <row r="40" spans="2:6" s="1" customFormat="1" ht="9" customHeight="1">
      <c r="B40" s="53"/>
      <c r="D40" s="27"/>
      <c r="E40" s="27"/>
      <c r="F40" s="28"/>
    </row>
    <row r="41" spans="2:6" s="5" customFormat="1" ht="10.5" customHeight="1">
      <c r="B41" s="58" t="s">
        <v>6</v>
      </c>
      <c r="C41" s="59" t="s">
        <v>46</v>
      </c>
      <c r="D41" s="13">
        <v>187</v>
      </c>
      <c r="E41" s="13">
        <v>173</v>
      </c>
      <c r="F41" s="44">
        <f aca="true" t="shared" si="0" ref="F41:F55">SUM(D41:E41)</f>
        <v>360</v>
      </c>
    </row>
    <row r="42" spans="2:6" s="5" customFormat="1" ht="10.5" customHeight="1">
      <c r="B42" s="58" t="s">
        <v>7</v>
      </c>
      <c r="C42" s="59" t="s">
        <v>47</v>
      </c>
      <c r="D42" s="13">
        <v>173</v>
      </c>
      <c r="E42" s="13">
        <v>167</v>
      </c>
      <c r="F42" s="44">
        <f t="shared" si="0"/>
        <v>340</v>
      </c>
    </row>
    <row r="43" spans="2:11" s="5" customFormat="1" ht="10.5" customHeight="1">
      <c r="B43" s="58" t="s">
        <v>8</v>
      </c>
      <c r="C43" s="59" t="s">
        <v>9</v>
      </c>
      <c r="D43" s="13">
        <v>230</v>
      </c>
      <c r="E43" s="13">
        <v>188</v>
      </c>
      <c r="F43" s="44">
        <f t="shared" si="0"/>
        <v>418</v>
      </c>
      <c r="K43" s="124"/>
    </row>
    <row r="44" spans="2:6" s="5" customFormat="1" ht="10.5" customHeight="1">
      <c r="B44" s="58" t="s">
        <v>9</v>
      </c>
      <c r="C44" s="59" t="s">
        <v>10</v>
      </c>
      <c r="D44" s="13">
        <v>193</v>
      </c>
      <c r="E44" s="13">
        <v>171</v>
      </c>
      <c r="F44" s="44">
        <f t="shared" si="0"/>
        <v>364</v>
      </c>
    </row>
    <row r="45" spans="2:6" s="5" customFormat="1" ht="10.5" customHeight="1">
      <c r="B45" s="58" t="s">
        <v>10</v>
      </c>
      <c r="C45" s="59" t="s">
        <v>48</v>
      </c>
      <c r="D45" s="13">
        <v>251</v>
      </c>
      <c r="E45" s="13">
        <v>238</v>
      </c>
      <c r="F45" s="44">
        <f t="shared" si="0"/>
        <v>489</v>
      </c>
    </row>
    <row r="46" spans="2:6" s="5" customFormat="1" ht="10.5" customHeight="1">
      <c r="B46" s="58" t="s">
        <v>11</v>
      </c>
      <c r="C46" s="59" t="s">
        <v>13</v>
      </c>
      <c r="D46" s="13">
        <v>264</v>
      </c>
      <c r="E46" s="13">
        <v>255</v>
      </c>
      <c r="F46" s="44">
        <f t="shared" si="0"/>
        <v>519</v>
      </c>
    </row>
    <row r="47" spans="2:6" s="5" customFormat="1" ht="10.5" customHeight="1">
      <c r="B47" s="58" t="s">
        <v>12</v>
      </c>
      <c r="C47" s="59" t="s">
        <v>49</v>
      </c>
      <c r="D47" s="13">
        <v>329</v>
      </c>
      <c r="E47" s="13">
        <v>312</v>
      </c>
      <c r="F47" s="44">
        <f t="shared" si="0"/>
        <v>641</v>
      </c>
    </row>
    <row r="48" spans="2:6" s="5" customFormat="1" ht="10.5" customHeight="1">
      <c r="B48" s="58" t="s">
        <v>13</v>
      </c>
      <c r="C48" s="59" t="s">
        <v>50</v>
      </c>
      <c r="D48" s="13">
        <v>174</v>
      </c>
      <c r="E48" s="13">
        <v>160</v>
      </c>
      <c r="F48" s="44">
        <f t="shared" si="0"/>
        <v>334</v>
      </c>
    </row>
    <row r="49" spans="2:6" s="5" customFormat="1" ht="10.5" customHeight="1">
      <c r="B49" s="58" t="s">
        <v>14</v>
      </c>
      <c r="C49" s="59" t="s">
        <v>17</v>
      </c>
      <c r="D49" s="13">
        <v>230</v>
      </c>
      <c r="E49" s="13">
        <v>226</v>
      </c>
      <c r="F49" s="44">
        <f t="shared" si="0"/>
        <v>456</v>
      </c>
    </row>
    <row r="50" spans="2:6" s="5" customFormat="1" ht="10.5" customHeight="1">
      <c r="B50" s="58" t="s">
        <v>15</v>
      </c>
      <c r="C50" s="59" t="s">
        <v>18</v>
      </c>
      <c r="D50" s="13">
        <v>238</v>
      </c>
      <c r="E50" s="13">
        <v>234</v>
      </c>
      <c r="F50" s="44">
        <f t="shared" si="0"/>
        <v>472</v>
      </c>
    </row>
    <row r="51" spans="2:6" s="5" customFormat="1" ht="10.5" customHeight="1">
      <c r="B51" s="58" t="s">
        <v>16</v>
      </c>
      <c r="C51" s="59" t="s">
        <v>19</v>
      </c>
      <c r="D51" s="13">
        <v>177</v>
      </c>
      <c r="E51" s="13">
        <v>129</v>
      </c>
      <c r="F51" s="44">
        <f t="shared" si="0"/>
        <v>306</v>
      </c>
    </row>
    <row r="52" spans="2:6" s="5" customFormat="1" ht="10.5" customHeight="1">
      <c r="B52" s="58" t="s">
        <v>17</v>
      </c>
      <c r="C52" s="59" t="s">
        <v>20</v>
      </c>
      <c r="D52" s="13">
        <v>143</v>
      </c>
      <c r="E52" s="13">
        <v>163</v>
      </c>
      <c r="F52" s="44">
        <f t="shared" si="0"/>
        <v>306</v>
      </c>
    </row>
    <row r="53" spans="2:6" s="5" customFormat="1" ht="10.5" customHeight="1">
      <c r="B53" s="58" t="s">
        <v>18</v>
      </c>
      <c r="C53" s="59" t="s">
        <v>21</v>
      </c>
      <c r="D53" s="13">
        <v>115</v>
      </c>
      <c r="E53" s="13">
        <v>129</v>
      </c>
      <c r="F53" s="44">
        <f t="shared" si="0"/>
        <v>244</v>
      </c>
    </row>
    <row r="54" spans="2:6" s="5" customFormat="1" ht="10.5" customHeight="1">
      <c r="B54" s="58" t="s">
        <v>51</v>
      </c>
      <c r="C54" s="59" t="s">
        <v>22</v>
      </c>
      <c r="D54" s="13">
        <v>243</v>
      </c>
      <c r="E54" s="13">
        <v>235</v>
      </c>
      <c r="F54" s="44">
        <f t="shared" si="0"/>
        <v>478</v>
      </c>
    </row>
    <row r="55" spans="2:6" s="5" customFormat="1" ht="10.5" customHeight="1">
      <c r="B55" s="58" t="s">
        <v>19</v>
      </c>
      <c r="C55" s="59" t="s">
        <v>23</v>
      </c>
      <c r="D55" s="13">
        <v>229</v>
      </c>
      <c r="E55" s="13">
        <v>174</v>
      </c>
      <c r="F55" s="44">
        <f t="shared" si="0"/>
        <v>403</v>
      </c>
    </row>
    <row r="56" spans="2:6" s="5" customFormat="1" ht="9" customHeight="1">
      <c r="B56" s="151"/>
      <c r="C56" s="152"/>
      <c r="D56" s="13"/>
      <c r="E56" s="13"/>
      <c r="F56" s="44"/>
    </row>
    <row r="57" spans="2:6" s="5" customFormat="1" ht="10.5" customHeight="1">
      <c r="B57" s="153" t="s">
        <v>24</v>
      </c>
      <c r="C57" s="154"/>
      <c r="D57" s="29">
        <f>SUM(D41:D55)</f>
        <v>3176</v>
      </c>
      <c r="E57" s="29">
        <f>SUM(E41:E55)</f>
        <v>2954</v>
      </c>
      <c r="F57" s="46">
        <f>SUM(F41:F55)</f>
        <v>6130</v>
      </c>
    </row>
    <row r="58" spans="2:6" s="5" customFormat="1" ht="9" customHeight="1">
      <c r="B58" s="151"/>
      <c r="C58" s="152"/>
      <c r="D58" s="40"/>
      <c r="E58" s="40"/>
      <c r="F58" s="47"/>
    </row>
    <row r="59" spans="2:12" s="22" customFormat="1" ht="12" customHeight="1">
      <c r="B59" s="145" t="s">
        <v>74</v>
      </c>
      <c r="C59" s="145"/>
      <c r="D59" s="145"/>
      <c r="E59" s="145"/>
      <c r="F59" s="145"/>
      <c r="G59" s="145"/>
      <c r="H59" s="21"/>
      <c r="I59" s="21"/>
      <c r="L59" s="21"/>
    </row>
  </sheetData>
  <sheetProtection/>
  <mergeCells count="41">
    <mergeCell ref="B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F38:F39"/>
    <mergeCell ref="B27:C27"/>
    <mergeCell ref="B28:C28"/>
    <mergeCell ref="B29:C29"/>
    <mergeCell ref="B30:C30"/>
    <mergeCell ref="B31:C31"/>
    <mergeCell ref="B32:C32"/>
    <mergeCell ref="B56:C56"/>
    <mergeCell ref="B57:C57"/>
    <mergeCell ref="B58:C58"/>
    <mergeCell ref="B59:G59"/>
    <mergeCell ref="B33:G33"/>
    <mergeCell ref="B34:F34"/>
    <mergeCell ref="B37:G37"/>
    <mergeCell ref="B38:C38"/>
    <mergeCell ref="D38:D39"/>
    <mergeCell ref="E38:E39"/>
  </mergeCells>
  <printOptions horizontalCentered="1" verticalCentered="1"/>
  <pageMargins left="0" right="0" top="0" bottom="0" header="0.5905511811023623" footer="0"/>
  <pageSetup horizontalDpi="600" verticalDpi="600" orientation="portrait" paperSize="9" scale="95" r:id="rId1"/>
  <headerFooter alignWithMargins="0">
    <oddHeader>&amp;L&amp;8Roma Capitale
&amp;"Arial,Corsivo"Ufficio di Statistica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2015-12-11T13:32:54Z</cp:lastPrinted>
  <dcterms:created xsi:type="dcterms:W3CDTF">2015-12-04T13:48:12Z</dcterms:created>
  <dcterms:modified xsi:type="dcterms:W3CDTF">2015-12-11T14:18:11Z</dcterms:modified>
  <cp:category/>
  <cp:version/>
  <cp:contentType/>
  <cp:contentStatus/>
</cp:coreProperties>
</file>