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3064" windowHeight="4836" activeTab="2"/>
  </bookViews>
  <sheets>
    <sheet name="Grafico1" sheetId="1" r:id="rId1"/>
    <sheet name="Grafico2" sheetId="2" r:id="rId2"/>
    <sheet name="Foglio1" sheetId="3" r:id="rId3"/>
    <sheet name="RIEPILOGO X STAMPA" sheetId="4" r:id="rId4"/>
    <sheet name="Foglio3" sheetId="5" r:id="rId5"/>
  </sheets>
  <definedNames>
    <definedName name="_xlnm.Print_Area" localSheetId="2">'Foglio1'!$A$1:$J$284</definedName>
    <definedName name="_xlnm.Print_Area" localSheetId="3">'RIEPILOGO X STAMPA'!$A$1:$K$37</definedName>
    <definedName name="_xlnm.Print_Titles" localSheetId="2">'Foglio1'!$1:$6</definedName>
  </definedNames>
  <calcPr fullCalcOnLoad="1"/>
</workbook>
</file>

<file path=xl/comments3.xml><?xml version="1.0" encoding="utf-8"?>
<comments xmlns="http://schemas.openxmlformats.org/spreadsheetml/2006/main">
  <authors>
    <author>trtcld64a21h501s</author>
    <author>TORTONESI CLAUDIO</author>
  </authors>
  <commentList>
    <comment ref="J113" authorId="0">
      <text>
        <r>
          <rPr>
            <b/>
            <sz val="8"/>
            <rFont val="Tahoma"/>
            <family val="2"/>
          </rPr>
          <t>Scadenza 25/01/2017</t>
        </r>
      </text>
    </comment>
    <comment ref="J180" authorId="0">
      <text>
        <r>
          <rPr>
            <b/>
            <sz val="8"/>
            <rFont val="Tahoma"/>
            <family val="2"/>
          </rPr>
          <t>Scadenza 02/12/2016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Scadenza 10/06/2017</t>
        </r>
        <r>
          <rPr>
            <sz val="8"/>
            <rFont val="Tahoma"/>
            <family val="2"/>
          </rPr>
          <t xml:space="preserve">
</t>
        </r>
      </text>
    </comment>
    <comment ref="J188" authorId="0">
      <text>
        <r>
          <rPr>
            <b/>
            <sz val="8"/>
            <rFont val="Tahoma"/>
            <family val="2"/>
          </rPr>
          <t>scadenza 09/03/2017</t>
        </r>
      </text>
    </comment>
    <comment ref="J67" authorId="0">
      <text>
        <r>
          <rPr>
            <b/>
            <sz val="8"/>
            <rFont val="Tahoma"/>
            <family val="2"/>
          </rPr>
          <t>Scadenza 24/11/2016</t>
        </r>
      </text>
    </comment>
    <comment ref="J194" authorId="0">
      <text>
        <r>
          <rPr>
            <b/>
            <sz val="8"/>
            <rFont val="Tahoma"/>
            <family val="2"/>
          </rPr>
          <t>scadenza 03/02/2017</t>
        </r>
      </text>
    </comment>
    <comment ref="J41" authorId="1">
      <text>
        <r>
          <rPr>
            <b/>
            <sz val="9"/>
            <rFont val="Tahoma"/>
            <family val="0"/>
          </rPr>
          <t>SCADENZA 18/12/2016</t>
        </r>
        <r>
          <rPr>
            <sz val="9"/>
            <rFont val="Tahoma"/>
            <family val="0"/>
          </rPr>
          <t xml:space="preserve">
</t>
        </r>
      </text>
    </comment>
    <comment ref="J24" authorId="1">
      <text>
        <r>
          <rPr>
            <b/>
            <sz val="9"/>
            <rFont val="Tahoma"/>
            <family val="0"/>
          </rPr>
          <t>SCADENZA 10/05/2017</t>
        </r>
      </text>
    </comment>
    <comment ref="J49" authorId="1">
      <text>
        <r>
          <rPr>
            <b/>
            <sz val="9"/>
            <rFont val="Tahoma"/>
            <family val="0"/>
          </rPr>
          <t>SCADENZA 17/05/2017</t>
        </r>
      </text>
    </comment>
    <comment ref="J181" authorId="1">
      <text>
        <r>
          <rPr>
            <b/>
            <sz val="9"/>
            <rFont val="Tahoma"/>
            <family val="2"/>
          </rPr>
          <t>SCADENZA 11/11/2017</t>
        </r>
      </text>
    </comment>
    <comment ref="J18" authorId="1">
      <text>
        <r>
          <rPr>
            <b/>
            <sz val="9"/>
            <rFont val="Tahoma"/>
            <family val="2"/>
          </rPr>
          <t xml:space="preserve">SCADENZA </t>
        </r>
      </text>
    </comment>
    <comment ref="J246" authorId="1">
      <text>
        <r>
          <rPr>
            <b/>
            <sz val="9"/>
            <rFont val="Tahoma"/>
            <family val="0"/>
          </rPr>
          <t>Scadenza 14.06.2017</t>
        </r>
        <r>
          <rPr>
            <sz val="9"/>
            <rFont val="Tahoma"/>
            <family val="0"/>
          </rPr>
          <t xml:space="preserve">
</t>
        </r>
      </text>
    </comment>
    <comment ref="J129" authorId="1">
      <text>
        <r>
          <rPr>
            <b/>
            <sz val="9"/>
            <rFont val="Tahoma"/>
            <family val="2"/>
          </rPr>
          <t>SCADENZA 26/07/2017</t>
        </r>
        <r>
          <rPr>
            <sz val="9"/>
            <rFont val="Tahoma"/>
            <family val="0"/>
          </rPr>
          <t xml:space="preserve">
</t>
        </r>
      </text>
    </comment>
    <comment ref="J23" authorId="1">
      <text>
        <r>
          <rPr>
            <b/>
            <sz val="9"/>
            <rFont val="Tahoma"/>
            <family val="2"/>
          </rPr>
          <t>SCADENZA 21/09/2017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<sst xmlns="http://schemas.openxmlformats.org/spreadsheetml/2006/main" count="535" uniqueCount="493">
  <si>
    <t>LOCALITA'</t>
  </si>
  <si>
    <t>TIPOLOGIA ED ESTENSIONE MQ.</t>
  </si>
  <si>
    <t>A</t>
  </si>
  <si>
    <t>B</t>
  </si>
  <si>
    <t>C</t>
  </si>
  <si>
    <t>D</t>
  </si>
  <si>
    <t>E</t>
  </si>
  <si>
    <t>F</t>
  </si>
  <si>
    <t>Aree verdi di dimensioni inferiori a 10.000 mq.</t>
  </si>
  <si>
    <t>Aree verdi di dimensioni comprese tra 10.000 e 100.000 mq</t>
  </si>
  <si>
    <t>Aree verdi di dimensioni superiori a 100.000 mq.</t>
  </si>
  <si>
    <t>cod. 1</t>
  </si>
  <si>
    <t>cod. 2</t>
  </si>
  <si>
    <t>cod. 3</t>
  </si>
  <si>
    <t xml:space="preserve"> </t>
  </si>
  <si>
    <t>Foro Traiano</t>
  </si>
  <si>
    <t>Piazza Venezia</t>
  </si>
  <si>
    <t>Piazza Aracoeli</t>
  </si>
  <si>
    <t>Emiciclo di Nettuno</t>
  </si>
  <si>
    <t>Piazza Ferro di Cavallo</t>
  </si>
  <si>
    <t>Passeggiata di Ripetta</t>
  </si>
  <si>
    <t>Piazza G. G. Belli</t>
  </si>
  <si>
    <t>Piazza Sforza Cesarini</t>
  </si>
  <si>
    <t>Villa Caffarelli</t>
  </si>
  <si>
    <t>Via della Consolazione</t>
  </si>
  <si>
    <t>Piazza dei Cinquecento</t>
  </si>
  <si>
    <t>Piazza Indipendenza</t>
  </si>
  <si>
    <t>Piazza delle Finanze</t>
  </si>
  <si>
    <t>Largo S. Susanna</t>
  </si>
  <si>
    <t>Piazza di Spagna</t>
  </si>
  <si>
    <t>Largo Magnanapoli</t>
  </si>
  <si>
    <t>Villa Aldobrandini</t>
  </si>
  <si>
    <t>Villa Carlo Alberto</t>
  </si>
  <si>
    <t>Piazza Monte Savello</t>
  </si>
  <si>
    <t>Piazza S. Bartolomeo all'Isola</t>
  </si>
  <si>
    <t>Piazza Albina</t>
  </si>
  <si>
    <t>Lungotevere degli Alberteschi</t>
  </si>
  <si>
    <t>Pincio</t>
  </si>
  <si>
    <t>Villa S. Andrea</t>
  </si>
  <si>
    <t>Teatro dell'Opera</t>
  </si>
  <si>
    <t>Parco degli Scipioni</t>
  </si>
  <si>
    <t>Parco Egerio</t>
  </si>
  <si>
    <t>Circo Massimo</t>
  </si>
  <si>
    <t>Villa Celimontana</t>
  </si>
  <si>
    <t>S. Sisto Vecchio</t>
  </si>
  <si>
    <t>Villa Sciarra</t>
  </si>
  <si>
    <t>Monumento a Dogali</t>
  </si>
  <si>
    <t>TOTALE</t>
  </si>
  <si>
    <t>Salita del Pincio</t>
  </si>
  <si>
    <t>V. Porto di Ripetta</t>
  </si>
  <si>
    <t>V. V. Veneto</t>
  </si>
  <si>
    <t>Porta Pinciana</t>
  </si>
  <si>
    <t>V. Cernaia</t>
  </si>
  <si>
    <t>Largo G. Romita</t>
  </si>
  <si>
    <t>Piazza del Viminale</t>
  </si>
  <si>
    <t>Ministero degli Interni</t>
  </si>
  <si>
    <t>Piazza Madonna di loreto</t>
  </si>
  <si>
    <t>Piazza San Marco</t>
  </si>
  <si>
    <t>Altare della Patria</t>
  </si>
  <si>
    <t>Altare della Patria (lato Aracoeli)</t>
  </si>
  <si>
    <t>Altare della Patria (Foro Traiano)</t>
  </si>
  <si>
    <t>Via foro Olitorio</t>
  </si>
  <si>
    <t>Piazza B. Cairoli</t>
  </si>
  <si>
    <t>Campidoglio</t>
  </si>
  <si>
    <t>Giardino Scala Ara Coeli</t>
  </si>
  <si>
    <t>Giardino della Lupa - Rampa delle tre</t>
  </si>
  <si>
    <t>Piazza Caffarelli</t>
  </si>
  <si>
    <t>Giardino Palazzo dei Conservatori</t>
  </si>
  <si>
    <t>Aiuola v. Tempio di Giove n.3</t>
  </si>
  <si>
    <t>Pendici v. Villa Caffarelli</t>
  </si>
  <si>
    <t>Pendici via Monte Caprino</t>
  </si>
  <si>
    <t>Giardino v. Tempio di Giove n.3</t>
  </si>
  <si>
    <t>Pendici v. Monte Tarpeo</t>
  </si>
  <si>
    <t>Via Urbano VIII (P. Cardinal F. Orioli)</t>
  </si>
  <si>
    <t>Parco del Gianicolo</t>
  </si>
  <si>
    <t>Pass.ta Gianicolo-v. Porta S. Pancrazio</t>
  </si>
  <si>
    <t>p.le Aurelio-pass.ta Gianicolo</t>
  </si>
  <si>
    <t>p.le G. Garibaldi-pass.ta Gianicolo</t>
  </si>
  <si>
    <t>Piazza G. Garibaldi</t>
  </si>
  <si>
    <t>P.zza G. Garibaldi-P.zza A. Garibaldi</t>
  </si>
  <si>
    <t>p.le A. Garibaldi</t>
  </si>
  <si>
    <t>Faro della Vittoria-Quercia del Tasso</t>
  </si>
  <si>
    <t>Parco di via Villa Corsini</t>
  </si>
  <si>
    <t>Piazza Trilussa (fontana Ponte Sisto)</t>
  </si>
  <si>
    <t>Piazza Trilussa (Monumento a Trilussa)</t>
  </si>
  <si>
    <t>V. Garibaldi (Parco via Garibaldi)</t>
  </si>
  <si>
    <t>V. Garibaldi (Pendici)</t>
  </si>
  <si>
    <t>V. G. Morosini</t>
  </si>
  <si>
    <t>V.le Trastevere</t>
  </si>
  <si>
    <t>V. Dandolo</t>
  </si>
  <si>
    <t>v. Bocca della Verità-Tempio di Vesta</t>
  </si>
  <si>
    <t>v. di Ponte Rotto</t>
  </si>
  <si>
    <t>V. della Greca</t>
  </si>
  <si>
    <t>V. S. Maria in Cosmedin</t>
  </si>
  <si>
    <t>L.go Corrado Ricci</t>
  </si>
  <si>
    <t>v. F. I.-L.go Corrado Ricci</t>
  </si>
  <si>
    <t>v. F. I. angolo via in Miranda</t>
  </si>
  <si>
    <t>v. F. I. -(accesso A.M.A.)</t>
  </si>
  <si>
    <t>scarpate</t>
  </si>
  <si>
    <t>v. F. I. - Lato Fermata Metro</t>
  </si>
  <si>
    <t>v. F. I. - Via Alessandrina</t>
  </si>
  <si>
    <t>Foro di Cesare</t>
  </si>
  <si>
    <t>L.go Visconti Venosta</t>
  </si>
  <si>
    <t>P.zza Esquilino</t>
  </si>
  <si>
    <t>P.zza Manfredo Fanti</t>
  </si>
  <si>
    <t>Castro Pretorio</t>
  </si>
  <si>
    <t>V.le Pretoriano</t>
  </si>
  <si>
    <t>P.le Sisto V</t>
  </si>
  <si>
    <t>V. Giolitti</t>
  </si>
  <si>
    <t>P.zza Vittorio</t>
  </si>
  <si>
    <t>P.zza Dante</t>
  </si>
  <si>
    <t>L.go Leopardi</t>
  </si>
  <si>
    <t>V. Terme di Traiano</t>
  </si>
  <si>
    <t>Parco di Traiano</t>
  </si>
  <si>
    <t>Colle Oppio</t>
  </si>
  <si>
    <t>V. del Monte Oppio</t>
  </si>
  <si>
    <t>L.go Agnesi</t>
  </si>
  <si>
    <t>Colosseo</t>
  </si>
  <si>
    <t>V. Celio Vibenna</t>
  </si>
  <si>
    <t>V. S. Gregorio-Arco di Costantino</t>
  </si>
  <si>
    <t xml:space="preserve">Arco di Costantino </t>
  </si>
  <si>
    <t>scarpate laterali</t>
  </si>
  <si>
    <t>pendici v. N. Salvi</t>
  </si>
  <si>
    <t>Parco Celio</t>
  </si>
  <si>
    <t>Piazza S. Gregorio</t>
  </si>
  <si>
    <t>Salita S. Gregorio</t>
  </si>
  <si>
    <t>v. Circo Massimo-v. Clivo dei Pubblici</t>
  </si>
  <si>
    <t>p.le Ugo La Malfa</t>
  </si>
  <si>
    <t>v. Circo Massimo-p.le Ugo La Malfa</t>
  </si>
  <si>
    <t>Roseto Comunale</t>
  </si>
  <si>
    <t>v. dei Cerchi</t>
  </si>
  <si>
    <t>passetto S. Giovanni Decollato</t>
  </si>
  <si>
    <t>Lungotevere Aventino</t>
  </si>
  <si>
    <t>Parco S. Alessio</t>
  </si>
  <si>
    <t>Parco Savello (degli aranci)</t>
  </si>
  <si>
    <t>L.go Arrigo VII-via S. Alberto Magno</t>
  </si>
  <si>
    <t>Piazza Regina Giunone</t>
  </si>
  <si>
    <t>L.go Manlio Gelsomini</t>
  </si>
  <si>
    <t>via S. Sabina</t>
  </si>
  <si>
    <t>Parco della Resistenza</t>
  </si>
  <si>
    <t>Parco Cestio e via Caio Cestio</t>
  </si>
  <si>
    <t>via Marmorata</t>
  </si>
  <si>
    <t>P.zza Porta S. Paolo (via Persichetti)</t>
  </si>
  <si>
    <t>P.zza G. L. Bernini</t>
  </si>
  <si>
    <t>P.zza Remuria</t>
  </si>
  <si>
    <t>p.le Numa Pompilio</t>
  </si>
  <si>
    <t>p.zza Porta Capena</t>
  </si>
  <si>
    <t>L.go Amba Aradam</t>
  </si>
  <si>
    <t>P.zza Porta S. Giovanni</t>
  </si>
  <si>
    <t>P.zza Porta Scala Santa</t>
  </si>
  <si>
    <t>Via Domenico Fontana</t>
  </si>
  <si>
    <t>via Carlo Felice</t>
  </si>
  <si>
    <t>P.zza Santa Croce in Gerusalemme</t>
  </si>
  <si>
    <t>via Eleniana</t>
  </si>
  <si>
    <t>P.zza Porta Maggiore</t>
  </si>
  <si>
    <t>via Statilia</t>
  </si>
  <si>
    <t>via Porta S. Sebastiano</t>
  </si>
  <si>
    <t>Parco S. Sebastiano e vivaio</t>
  </si>
  <si>
    <t>Scuola Giardinieri</t>
  </si>
  <si>
    <t>via Terme di Caracalla (C. Colombo)</t>
  </si>
  <si>
    <t>via C. Colombo</t>
  </si>
  <si>
    <t>via dei Guerrieri</t>
  </si>
  <si>
    <t xml:space="preserve">v.le Giotto </t>
  </si>
  <si>
    <t>p.le Ostiense (capolinea tram)</t>
  </si>
  <si>
    <t>p.le Ostiense (fronte stazione Roma-Lido)</t>
  </si>
  <si>
    <t>via Marco Polo</t>
  </si>
  <si>
    <t>L.go Chiarini</t>
  </si>
  <si>
    <t>p.le dei Partigiani</t>
  </si>
  <si>
    <t>piazza dell'Emporio</t>
  </si>
  <si>
    <t>piazza S. Maria Liberatrice</t>
  </si>
  <si>
    <t>via delle Carine</t>
  </si>
  <si>
    <t>via Nicola Zabaglia</t>
  </si>
  <si>
    <t>via Valle delle Camene</t>
  </si>
  <si>
    <t>via Santissimi Quattro</t>
  </si>
  <si>
    <t>RIEPILOGO GENERALE MUNICIPIO I</t>
  </si>
  <si>
    <t xml:space="preserve">TOTALE NUMERO AREE </t>
  </si>
  <si>
    <t>tipologia  C+D</t>
  </si>
  <si>
    <t>tipologia  A+D</t>
  </si>
  <si>
    <t>v.le Porta  Ardeat. da l.go Chiarini a v. C. colombo</t>
  </si>
  <si>
    <t xml:space="preserve">v.le Porta Ard. da v. C. Colombo a p. S. Sebastiano </t>
  </si>
  <si>
    <t xml:space="preserve">A - Arredo stradale                       </t>
  </si>
  <si>
    <t xml:space="preserve">B - Aree di sosta                           </t>
  </si>
  <si>
    <t xml:space="preserve">C - Verde attrezzato di quartiere  </t>
  </si>
  <si>
    <t xml:space="preserve">D - Verde storico archeologico      </t>
  </si>
  <si>
    <t xml:space="preserve">E - Grandi parchi urbani                </t>
  </si>
  <si>
    <t xml:space="preserve">F - Verde speciale                         </t>
  </si>
  <si>
    <t>TOTALE GENERALE  MQ.</t>
  </si>
  <si>
    <t>TOTALE MQ.</t>
  </si>
  <si>
    <t>Nuovo Parco Celio</t>
  </si>
  <si>
    <t>P.le Porta Metronia</t>
  </si>
  <si>
    <t>Via della Navicella</t>
  </si>
  <si>
    <t>Via degli Acquasparta</t>
  </si>
  <si>
    <t>Numero
Planimetria</t>
  </si>
  <si>
    <t>Ufficio Catasto del Verde</t>
  </si>
  <si>
    <t>via delle Terme di Caracalla(pass. Archeologica)</t>
  </si>
  <si>
    <t>Piazza S. Anselmo</t>
  </si>
  <si>
    <t>presa consegna da perfezionare</t>
  </si>
  <si>
    <t>Percentuale affidamento
 a Cooperative</t>
  </si>
  <si>
    <t>Gestione in Economia
mq.</t>
  </si>
  <si>
    <t>Ulteriori annotazioni</t>
  </si>
  <si>
    <t>Affidamenti a Cooperative
mq.</t>
  </si>
  <si>
    <t>Affidamenti a altri Dipartimenti o Municipi
mq.</t>
  </si>
  <si>
    <t>Affidamenti a costo zero
mq.</t>
  </si>
  <si>
    <t>RIEPILOGO TOTALE AFFIDAMENTI</t>
  </si>
  <si>
    <t>Affidamenti a Cooperative mq.</t>
  </si>
  <si>
    <t>Affidamenti a Multiservizi mq.</t>
  </si>
  <si>
    <t>Affidamenti altri Dipartimenti o Municipi mq.</t>
  </si>
  <si>
    <t>Affidamenti a costo zero</t>
  </si>
  <si>
    <t>Gestione in Economia</t>
  </si>
  <si>
    <t>Totale Generale Mq.</t>
  </si>
  <si>
    <t>Percentuale</t>
  </si>
  <si>
    <t>Totale area mq.</t>
  </si>
  <si>
    <t>Affidamenti a costo zero mq.</t>
  </si>
  <si>
    <t>Gestione in Economia mq.</t>
  </si>
  <si>
    <t>Piazza Celimontana-via dei Simmachi</t>
  </si>
  <si>
    <t>Piazza Albania</t>
  </si>
  <si>
    <t>presa consegna Maggio 2006</t>
  </si>
  <si>
    <t>Via della Piramide Cestia (Vasche)</t>
  </si>
  <si>
    <t xml:space="preserve">Manutenzione affidata ai negozianti frontisti </t>
  </si>
  <si>
    <t>Villa Osio (Casa del Jazz)</t>
  </si>
  <si>
    <t>Ordine degli Architetti a/c Cancelli</t>
  </si>
  <si>
    <t>Spartitraffico P.le Porta Metronia</t>
  </si>
  <si>
    <t>Via di porta S. Spirito</t>
  </si>
  <si>
    <t>Tutta Pavimentata (mq. 300)</t>
  </si>
  <si>
    <t>p.zza dell'Oro - Via Acciaioli</t>
  </si>
  <si>
    <t>V.le G. Baccelli - Via Antoniniana</t>
  </si>
  <si>
    <t>v.le Mura Aureliane da p.le Ostiense a l.go Chiarini</t>
  </si>
  <si>
    <t>Belvedere Cederna</t>
  </si>
  <si>
    <t>Soprintendenza</t>
  </si>
  <si>
    <t>AMA</t>
  </si>
  <si>
    <t>p.c. Agosto 2007 - Ass.ne Commercianti</t>
  </si>
  <si>
    <t>v. Valle Murcia - Roseto</t>
  </si>
  <si>
    <t>Ristorante Convenzione sconosciuta</t>
  </si>
  <si>
    <t xml:space="preserve">NOTE
</t>
  </si>
  <si>
    <t>Affidamento a Cooperative</t>
  </si>
  <si>
    <t>Affidamento altri Dip. O Municipi</t>
  </si>
  <si>
    <t>In Economia</t>
  </si>
  <si>
    <t>LEGENDA</t>
  </si>
  <si>
    <t>"BIOGEO" p.c. Febbraio 2006</t>
  </si>
  <si>
    <t>Verde Scolastico       mq.</t>
  </si>
  <si>
    <t xml:space="preserve">AGGIORNATO A </t>
  </si>
  <si>
    <t>Affidamento ad AMA mq.</t>
  </si>
  <si>
    <t>Affidamento ad AMA</t>
  </si>
  <si>
    <t>Affidamento ad AMA
mq.</t>
  </si>
  <si>
    <t>conv. Di caro - conv. Fontana mq 1482</t>
  </si>
  <si>
    <t>V. dell'Ara Pacis - lgt. in Augusta</t>
  </si>
  <si>
    <t>AREE MONUMENTALI E ARCHEOLOGICHE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</si>
  <si>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</si>
  <si>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</si>
  <si>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</si>
  <si>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</si>
  <si>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</si>
  <si>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</si>
  <si>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</si>
  <si>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</si>
  <si>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</si>
  <si>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</si>
  <si>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</si>
  <si>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R 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</si>
  <si>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</si>
  <si>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</si>
  <si>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</si>
  <si>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</si>
  <si>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</si>
  <si>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</si>
  <si>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</si>
  <si>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</si>
  <si>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</si>
  <si>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</si>
  <si>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</si>
  <si>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</si>
  <si>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</si>
  <si>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</si>
  <si>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 xml:space="preserve">Mura Serviane </t>
  </si>
  <si>
    <t xml:space="preserve">Mura Serviane  </t>
  </si>
  <si>
    <t>Aree deposito</t>
  </si>
  <si>
    <t xml:space="preserve">Insula dell’Ara Coeli </t>
  </si>
  <si>
    <t xml:space="preserve">Insula Volusiana </t>
  </si>
  <si>
    <t>Area sacra di Largo Argentina</t>
  </si>
  <si>
    <t>Area Teatro di Marcello</t>
  </si>
  <si>
    <t>Portico d’Ottavia,</t>
  </si>
  <si>
    <t>Monte Savello</t>
  </si>
  <si>
    <t>Tempio di Claudio</t>
  </si>
  <si>
    <t>Ex Antiquarium</t>
  </si>
  <si>
    <t xml:space="preserve">Antiquarium del Celio e Casina del Salvi             </t>
  </si>
  <si>
    <t xml:space="preserve">Cisterna detta delle Sette Sale </t>
  </si>
  <si>
    <t>Colle Oppio Esedre Centrali</t>
  </si>
  <si>
    <t>Colle Oppio Fossa delle Colonne</t>
  </si>
  <si>
    <t>Colle Oppio Esedra Nord-Est</t>
  </si>
  <si>
    <t>Colle Oppio Ruderi</t>
  </si>
  <si>
    <t>Terme di Traiano  Aula Absidale</t>
  </si>
  <si>
    <t xml:space="preserve">Tempio di V. delle Botteghe Oscure </t>
  </si>
  <si>
    <t xml:space="preserve">Ludus Magnus </t>
  </si>
  <si>
    <t xml:space="preserve">Porta Asinaria </t>
  </si>
  <si>
    <t>Porta Maggiore e sepolcro di Eurisace</t>
  </si>
  <si>
    <t xml:space="preserve">Sepolcro di Cornelia </t>
  </si>
  <si>
    <t xml:space="preserve">Sepolcro di Sulpicio Massimo </t>
  </si>
  <si>
    <t xml:space="preserve">Auditorium di Mecenate </t>
  </si>
  <si>
    <t xml:space="preserve">Ruderi di Piazza Iside </t>
  </si>
  <si>
    <t xml:space="preserve"> Area archeologica </t>
  </si>
  <si>
    <t xml:space="preserve">Monte Testaccio </t>
  </si>
  <si>
    <t xml:space="preserve">Trofei di Mario e Porta Magica </t>
  </si>
  <si>
    <t>Porta Ostiense</t>
  </si>
  <si>
    <t xml:space="preserve"> Mercati di Traiano</t>
  </si>
  <si>
    <t>Mausoleo Ossario Garibaldino</t>
  </si>
  <si>
    <t xml:space="preserve">viale Aventino                                                             </t>
  </si>
  <si>
    <t xml:space="preserve">viale S. Anselmo                                                          </t>
  </si>
  <si>
    <t xml:space="preserve">Lungotevere Aventino                                              </t>
  </si>
  <si>
    <r>
      <t xml:space="preserve"> </t>
    </r>
    <r>
      <rPr>
        <sz val="10"/>
        <rFont val="Arial"/>
        <family val="2"/>
      </rPr>
      <t xml:space="preserve">P.zza dell’Ara Coeli            </t>
    </r>
  </si>
  <si>
    <r>
      <t>V. del Vico Jugario ang.V. Petroselli</t>
    </r>
    <r>
      <rPr>
        <b/>
        <sz val="10"/>
        <rFont val="Arial"/>
        <family val="2"/>
      </rPr>
      <t xml:space="preserve">           </t>
    </r>
  </si>
  <si>
    <r>
      <t xml:space="preserve"> </t>
    </r>
    <r>
      <rPr>
        <sz val="10"/>
        <rFont val="Arial"/>
        <family val="2"/>
      </rPr>
      <t xml:space="preserve">L.go    Argentina                    </t>
    </r>
  </si>
  <si>
    <t>Via del Teatro di Marcello</t>
  </si>
  <si>
    <t xml:space="preserve">Via del Teatro di Marcello                                                        </t>
  </si>
  <si>
    <t xml:space="preserve">V. Claudia ang.V.le Parco del Celio         </t>
  </si>
  <si>
    <t>Via del Parco del Celio 20</t>
  </si>
  <si>
    <t xml:space="preserve">Via delle Terme di Traiano        </t>
  </si>
  <si>
    <t>viale Monte Oppio</t>
  </si>
  <si>
    <t>Parco di Colle Oppio</t>
  </si>
  <si>
    <t xml:space="preserve">Via Celsa, 3          </t>
  </si>
  <si>
    <t>V.Labicana, ang.Pzza del Colosseo</t>
  </si>
  <si>
    <t xml:space="preserve">P.zza di Porta San Giovanni, 3         </t>
  </si>
  <si>
    <r>
      <t xml:space="preserve"> </t>
    </r>
    <r>
      <rPr>
        <sz val="10"/>
        <rFont val="Arial"/>
        <family val="2"/>
      </rPr>
      <t xml:space="preserve">p.le Labicano                      </t>
    </r>
  </si>
  <si>
    <t xml:space="preserve">L.go Leopardi P.za di P.ta S Giovanni        </t>
  </si>
  <si>
    <t xml:space="preserve">P.zza Iside                      </t>
  </si>
  <si>
    <t xml:space="preserve">P.zza Manfredo Fanti                 </t>
  </si>
  <si>
    <t xml:space="preserve">Via Zabaglia, angolo via Galvani                       </t>
  </si>
  <si>
    <t xml:space="preserve">Giardino di P.za Vittorio Emanuele II              </t>
  </si>
  <si>
    <t xml:space="preserve">p.le Ostiense                 </t>
  </si>
  <si>
    <t xml:space="preserve">via Quattro Novembre, 94  </t>
  </si>
  <si>
    <t xml:space="preserve">via Garibaldi 29e                             </t>
  </si>
  <si>
    <t xml:space="preserve">Via Claudia ang. v.le del Parco del Celio                          </t>
  </si>
  <si>
    <t xml:space="preserve">Via Piave, ang. via Sulpicio Massimo        </t>
  </si>
  <si>
    <t xml:space="preserve"> via Lucania, fr. civ. 41 corso Italia            </t>
  </si>
  <si>
    <t>Local. - Affidamento Zetema</t>
  </si>
  <si>
    <t>5.360 mq a UO Città Storica-Aprile 2012</t>
  </si>
  <si>
    <t>via Galvani-via Ghiberti(giardino Domenico Pertica)</t>
  </si>
  <si>
    <t>Pendici v. Teatro Marcello</t>
  </si>
  <si>
    <t>fascia separazione via dei Fori Imperiali (S.Francesca Romana)</t>
  </si>
  <si>
    <t>Parco di Monte Mario(compreso Villa Mazzanti)</t>
  </si>
  <si>
    <t>Parco della Vittoria</t>
  </si>
  <si>
    <t>Lungotevere Maresciallo Cadorna</t>
  </si>
  <si>
    <t>Piazzale Maresciallo Giardino</t>
  </si>
  <si>
    <t>Via Gomenizza</t>
  </si>
  <si>
    <t>Via Falcone e Borsellino-(Via Cavalieri Vittorio Veneto)</t>
  </si>
  <si>
    <t>Lungotevere della Vittoria</t>
  </si>
  <si>
    <t>Piazza Cascino</t>
  </si>
  <si>
    <t>Via Filippo Corridoni</t>
  </si>
  <si>
    <t>Via Timavo</t>
  </si>
  <si>
    <t>Piazza Bainsizza</t>
  </si>
  <si>
    <t>Asfaltata + cantiere</t>
  </si>
  <si>
    <t>Via Muggia</t>
  </si>
  <si>
    <t>Via Achille Papa</t>
  </si>
  <si>
    <t>Via Antonio Chinotto</t>
  </si>
  <si>
    <t>Piazza del Fante</t>
  </si>
  <si>
    <t>Via Monte Zebio</t>
  </si>
  <si>
    <t>Via Marcello Prestinari</t>
  </si>
  <si>
    <t>PUP-Multiservizi</t>
  </si>
  <si>
    <t>Piazza Monte Grappa</t>
  </si>
  <si>
    <t>19.1</t>
  </si>
  <si>
    <t>Viale Giuseppe Mazzini</t>
  </si>
  <si>
    <t>19.2</t>
  </si>
  <si>
    <t>Piazza Giuseppe Mazzini</t>
  </si>
  <si>
    <t>Via Sabotino - Via Plava</t>
  </si>
  <si>
    <t>Bocciofila - Centro anziani</t>
  </si>
  <si>
    <t>Piazza Prati degli Strozzi</t>
  </si>
  <si>
    <t>Via Tommaso Gulli</t>
  </si>
  <si>
    <t>Via Luigi Settembrini</t>
  </si>
  <si>
    <t>Piazza delle Cinque Giornate</t>
  </si>
  <si>
    <t>chiosco bar  sig. basilli (05/09/07)</t>
  </si>
  <si>
    <t>Via Lepanto</t>
  </si>
  <si>
    <t>Piazzale degli Eroi</t>
  </si>
  <si>
    <t>Viale degli Ammiragli</t>
  </si>
  <si>
    <t>Via Vittor Pisani</t>
  </si>
  <si>
    <t>29.1</t>
  </si>
  <si>
    <t>Viale Vaticano (3)</t>
  </si>
  <si>
    <t>29.2</t>
  </si>
  <si>
    <t>Viale Vaticano (1)</t>
  </si>
  <si>
    <t>29.3</t>
  </si>
  <si>
    <t>Viale Vaticano (2)</t>
  </si>
  <si>
    <t>Piazza Risorgimento</t>
  </si>
  <si>
    <t>Piazza dei Quiriti</t>
  </si>
  <si>
    <t>Piazza della Liberta'</t>
  </si>
  <si>
    <t>Lungotevere dei Mellini</t>
  </si>
  <si>
    <t>Piazzale Ammiraglio Bergamini</t>
  </si>
  <si>
    <t>Piazza Cavour</t>
  </si>
  <si>
    <t xml:space="preserve">Lungotevere Castello </t>
  </si>
  <si>
    <t>Castel Sant' Angelo</t>
  </si>
  <si>
    <t>Lungotevere in Vaticano</t>
  </si>
  <si>
    <t>Piazza Capponi</t>
  </si>
  <si>
    <t>Stazione Cipro - Via Angelo Emo</t>
  </si>
  <si>
    <t>Panoramica Monte Mario</t>
  </si>
  <si>
    <t>Santa Maria delle Grazie (fioriere)</t>
  </si>
  <si>
    <t>Via Pomponazzi</t>
  </si>
  <si>
    <t>pc da formalizzare</t>
  </si>
  <si>
    <t xml:space="preserve">Area archeologica </t>
  </si>
  <si>
    <t xml:space="preserve">Piazzale Clodio, sotto cavalcavia                    </t>
  </si>
  <si>
    <t>69/1</t>
  </si>
  <si>
    <t>69/2</t>
  </si>
  <si>
    <t>69/3</t>
  </si>
  <si>
    <t>69/4</t>
  </si>
  <si>
    <t>69/5</t>
  </si>
  <si>
    <t>69/6</t>
  </si>
  <si>
    <t>69/7</t>
  </si>
  <si>
    <t>75/1</t>
  </si>
  <si>
    <t>75/2</t>
  </si>
  <si>
    <t>75/3</t>
  </si>
  <si>
    <t>75/4</t>
  </si>
  <si>
    <t>75/5</t>
  </si>
  <si>
    <t>75/6</t>
  </si>
  <si>
    <t>75/7</t>
  </si>
  <si>
    <t>75/8</t>
  </si>
  <si>
    <t>75/9</t>
  </si>
  <si>
    <t>75/10</t>
  </si>
  <si>
    <t>75/11</t>
  </si>
  <si>
    <t>78/1</t>
  </si>
  <si>
    <t>78/2</t>
  </si>
  <si>
    <t>78/3</t>
  </si>
  <si>
    <t>78/4</t>
  </si>
  <si>
    <t>78/5</t>
  </si>
  <si>
    <t>78/6</t>
  </si>
  <si>
    <t>78/7</t>
  </si>
  <si>
    <t>80/1</t>
  </si>
  <si>
    <t>90/1</t>
  </si>
  <si>
    <t>93/1</t>
  </si>
  <si>
    <t>93/2</t>
  </si>
  <si>
    <t>93/3</t>
  </si>
  <si>
    <t>93/4</t>
  </si>
  <si>
    <t>93/5</t>
  </si>
  <si>
    <t>93/6</t>
  </si>
  <si>
    <t>93/7</t>
  </si>
  <si>
    <t>93/8</t>
  </si>
  <si>
    <t>109/1</t>
  </si>
  <si>
    <t>109/2</t>
  </si>
  <si>
    <t>109/3</t>
  </si>
  <si>
    <t>109/4</t>
  </si>
  <si>
    <t>109/5</t>
  </si>
  <si>
    <t>109/6</t>
  </si>
  <si>
    <t>110/1</t>
  </si>
  <si>
    <t>113/1</t>
  </si>
  <si>
    <t>113/2</t>
  </si>
  <si>
    <t>113/3</t>
  </si>
  <si>
    <t>135/1</t>
  </si>
  <si>
    <t>140/1</t>
  </si>
  <si>
    <t>155/a</t>
  </si>
  <si>
    <t>155/b</t>
  </si>
  <si>
    <t>157/1</t>
  </si>
  <si>
    <t>157/2</t>
  </si>
  <si>
    <t>AREE ARCHEOLOGICHE E MONUMENTALI (EX MUNICIPIO XVII)</t>
  </si>
  <si>
    <t>MUNICIPIO I (EX MUNICIPIO XVII E MUNICIPIO I)</t>
  </si>
  <si>
    <t>46/1</t>
  </si>
  <si>
    <t>47/1</t>
  </si>
  <si>
    <t>Piazza Augusto Imperatore - Mausoleo di Augusto</t>
  </si>
  <si>
    <t>113/4</t>
  </si>
  <si>
    <t>113/5</t>
  </si>
  <si>
    <t>v. Circo Massimo-Viale Aventino</t>
  </si>
  <si>
    <t>v. Circo Massimo</t>
  </si>
  <si>
    <t>Pendici del Pincio</t>
  </si>
  <si>
    <t>45/1</t>
  </si>
  <si>
    <t>Viale Trinità dei Monti - Monumento ai Fratelli Cairoli</t>
  </si>
  <si>
    <t>Passeggiata Ripetta ang. Ara Pacis -- Liceo Artistico Statale</t>
  </si>
  <si>
    <t>Servizio Catasto del Verde</t>
  </si>
  <si>
    <t>CODICE 1</t>
  </si>
  <si>
    <t>CODICE 2</t>
  </si>
  <si>
    <t>CODICE 3</t>
  </si>
  <si>
    <t>Aree categoria B e C inferiori a mq. 5.000 (campitura in rosso della colonna numero planimetria)</t>
  </si>
  <si>
    <t>SCADENZA 01/08/2014</t>
  </si>
  <si>
    <t>SCADENZA 02/07/2014</t>
  </si>
  <si>
    <t>SCADENZA 19/11/2014</t>
  </si>
  <si>
    <t>Totale aree inferiori a mq. 5,000 tipologia B</t>
  </si>
  <si>
    <t>Totale aree inferiori a mq. 5,000 tipologia C</t>
  </si>
  <si>
    <t>Totale aree inferiori a mq. 5,000 tipologia B + C</t>
  </si>
  <si>
    <t>Adozione aree verdi (mq 1116)-Ass.ne Bocciofila</t>
  </si>
  <si>
    <t>Adozione aree verdi Ass. Cult. Benessere Mamma e Bambino</t>
  </si>
  <si>
    <t xml:space="preserve">Adozione aree verdi Basilica SS. Bonifacio e Alessio </t>
  </si>
  <si>
    <t>Adozione aree verdi - JANUS VILLA AURELIA</t>
  </si>
  <si>
    <t>ex area a verde</t>
  </si>
  <si>
    <t>facente parte della 115</t>
  </si>
  <si>
    <t>145/1</t>
  </si>
  <si>
    <t>Via Domenico Fontana - parcheggio</t>
  </si>
  <si>
    <t>via L. Roncinotto</t>
  </si>
  <si>
    <t>Clivio Rocca Savella</t>
  </si>
  <si>
    <t>Piazza Santa Francesca Romana</t>
  </si>
  <si>
    <t>Piazza San Cosimato</t>
  </si>
  <si>
    <t>Comitato Complesso Monumentale di Santa Balbina</t>
  </si>
  <si>
    <t>Soc. Amba Roma (Hotel Imperatori Roma) mq 100</t>
  </si>
  <si>
    <t>S.S. Lazio Atletica Leggera A.S.D.</t>
  </si>
  <si>
    <t>Ass.ne Culturale Plus Arte Puls</t>
  </si>
  <si>
    <t>Ass.ne Nazionale Tutte le Età…</t>
  </si>
  <si>
    <t>Fondazione Sorgente Group</t>
  </si>
  <si>
    <t>Sig. Massimo Iachini</t>
  </si>
  <si>
    <t>Adozione aree verde Ass.ne Trastevere Attiva</t>
  </si>
  <si>
    <t>Associazione Trastevere Attiva</t>
  </si>
  <si>
    <t>Arch. Paolo Cortesi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</si>
</sst>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0]dddd\ d\ mmmm\ yyyy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_(* #,##0_);_(* \(#,##0\);_(* &quot;-&quot;_);_(@_)"/>
  </numFmts>
  <fonts count="6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9.2"/>
      <color indexed="8"/>
      <name val="Arial"/>
      <family val="2"/>
    </font>
    <font>
      <sz val="8.5"/>
      <color indexed="8"/>
      <name val="Arial"/>
      <family val="2"/>
    </font>
    <font>
      <sz val="13.75"/>
      <color indexed="8"/>
      <name val="Arial"/>
      <family val="2"/>
    </font>
    <font>
      <sz val="8"/>
      <color indexed="8"/>
      <name val="Arial"/>
      <family val="2"/>
    </font>
    <font>
      <b/>
      <sz val="10.25"/>
      <color indexed="8"/>
      <name val="Arial"/>
      <family val="2"/>
    </font>
    <font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1" fontId="0" fillId="0" borderId="0" xfId="44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41" fontId="0" fillId="33" borderId="10" xfId="44" applyFont="1" applyFill="1" applyBorder="1" applyAlignment="1">
      <alignment horizontal="center"/>
    </xf>
    <xf numFmtId="41" fontId="0" fillId="33" borderId="10" xfId="44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41" fontId="0" fillId="34" borderId="10" xfId="44" applyFont="1" applyFill="1" applyBorder="1" applyAlignment="1">
      <alignment horizontal="center"/>
    </xf>
    <xf numFmtId="41" fontId="0" fillId="34" borderId="10" xfId="44" applyFont="1" applyFill="1" applyBorder="1" applyAlignment="1">
      <alignment horizontal="center"/>
    </xf>
    <xf numFmtId="41" fontId="0" fillId="35" borderId="10" xfId="44" applyFont="1" applyFill="1" applyBorder="1" applyAlignment="1">
      <alignment horizontal="center"/>
    </xf>
    <xf numFmtId="41" fontId="0" fillId="35" borderId="10" xfId="44" applyFont="1" applyFill="1" applyBorder="1" applyAlignment="1">
      <alignment horizontal="center"/>
    </xf>
    <xf numFmtId="41" fontId="0" fillId="36" borderId="10" xfId="44" applyFont="1" applyFill="1" applyBorder="1" applyAlignment="1">
      <alignment horizontal="center"/>
    </xf>
    <xf numFmtId="41" fontId="0" fillId="36" borderId="0" xfId="44" applyFont="1" applyFill="1" applyBorder="1" applyAlignment="1">
      <alignment horizontal="center"/>
    </xf>
    <xf numFmtId="41" fontId="0" fillId="36" borderId="10" xfId="44" applyFont="1" applyFill="1" applyBorder="1" applyAlignment="1">
      <alignment horizontal="center"/>
    </xf>
    <xf numFmtId="41" fontId="1" fillId="34" borderId="10" xfId="44" applyFont="1" applyFill="1" applyBorder="1" applyAlignment="1">
      <alignment horizontal="center"/>
    </xf>
    <xf numFmtId="41" fontId="1" fillId="35" borderId="10" xfId="44" applyFont="1" applyFill="1" applyBorder="1" applyAlignment="1">
      <alignment horizontal="center"/>
    </xf>
    <xf numFmtId="41" fontId="1" fillId="36" borderId="10" xfId="44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1" fontId="0" fillId="37" borderId="10" xfId="44" applyFont="1" applyFill="1" applyBorder="1" applyAlignment="1">
      <alignment horizontal="center"/>
    </xf>
    <xf numFmtId="41" fontId="0" fillId="37" borderId="13" xfId="44" applyFont="1" applyFill="1" applyBorder="1" applyAlignment="1">
      <alignment horizontal="center"/>
    </xf>
    <xf numFmtId="41" fontId="0" fillId="37" borderId="10" xfId="44" applyFont="1" applyFill="1" applyBorder="1" applyAlignment="1">
      <alignment horizontal="center"/>
    </xf>
    <xf numFmtId="41" fontId="0" fillId="38" borderId="10" xfId="44" applyFont="1" applyFill="1" applyBorder="1" applyAlignment="1">
      <alignment horizontal="center"/>
    </xf>
    <xf numFmtId="41" fontId="0" fillId="38" borderId="10" xfId="44" applyFont="1" applyFill="1" applyBorder="1" applyAlignment="1">
      <alignment horizontal="center"/>
    </xf>
    <xf numFmtId="41" fontId="0" fillId="38" borderId="14" xfId="44" applyFont="1" applyFill="1" applyBorder="1" applyAlignment="1">
      <alignment horizontal="center"/>
    </xf>
    <xf numFmtId="0" fontId="0" fillId="0" borderId="10" xfId="0" applyFill="1" applyBorder="1" applyAlignment="1">
      <alignment/>
    </xf>
    <xf numFmtId="41" fontId="1" fillId="38" borderId="10" xfId="44" applyFont="1" applyFill="1" applyBorder="1" applyAlignment="1">
      <alignment horizontal="center"/>
    </xf>
    <xf numFmtId="41" fontId="1" fillId="37" borderId="10" xfId="44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1" fontId="1" fillId="0" borderId="0" xfId="0" applyNumberFormat="1" applyFont="1" applyFill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41" fontId="0" fillId="0" borderId="10" xfId="44" applyFont="1" applyFill="1" applyBorder="1" applyAlignment="1">
      <alignment horizontal="center"/>
    </xf>
    <xf numFmtId="41" fontId="0" fillId="0" borderId="13" xfId="44" applyFont="1" applyFill="1" applyBorder="1" applyAlignment="1">
      <alignment horizontal="center"/>
    </xf>
    <xf numFmtId="41" fontId="0" fillId="0" borderId="10" xfId="44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1" fontId="0" fillId="33" borderId="10" xfId="44" applyFont="1" applyFill="1" applyBorder="1" applyAlignment="1">
      <alignment horizontal="center" vertical="center"/>
    </xf>
    <xf numFmtId="41" fontId="0" fillId="34" borderId="10" xfId="44" applyFont="1" applyFill="1" applyBorder="1" applyAlignment="1">
      <alignment horizontal="center" vertical="center"/>
    </xf>
    <xf numFmtId="41" fontId="0" fillId="35" borderId="10" xfId="44" applyFont="1" applyFill="1" applyBorder="1" applyAlignment="1">
      <alignment horizontal="center" vertical="center"/>
    </xf>
    <xf numFmtId="41" fontId="0" fillId="36" borderId="10" xfId="44" applyFont="1" applyFill="1" applyBorder="1" applyAlignment="1">
      <alignment horizontal="center" vertical="center"/>
    </xf>
    <xf numFmtId="41" fontId="0" fillId="38" borderId="10" xfId="44" applyFont="1" applyFill="1" applyBorder="1" applyAlignment="1">
      <alignment horizontal="center" vertical="center"/>
    </xf>
    <xf numFmtId="41" fontId="0" fillId="37" borderId="10" xfId="44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1" fontId="0" fillId="35" borderId="19" xfId="44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41" fontId="0" fillId="0" borderId="10" xfId="44" applyFont="1" applyBorder="1" applyAlignment="1">
      <alignment/>
    </xf>
    <xf numFmtId="41" fontId="0" fillId="0" borderId="10" xfId="44" applyFont="1" applyBorder="1" applyAlignment="1">
      <alignment/>
    </xf>
    <xf numFmtId="41" fontId="0" fillId="0" borderId="10" xfId="44" applyFont="1" applyFill="1" applyBorder="1" applyAlignment="1">
      <alignment/>
    </xf>
    <xf numFmtId="41" fontId="0" fillId="0" borderId="10" xfId="44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41" fontId="2" fillId="0" borderId="10" xfId="44" applyFont="1" applyFill="1" applyBorder="1" applyAlignment="1">
      <alignment/>
    </xf>
    <xf numFmtId="41" fontId="0" fillId="0" borderId="10" xfId="44" applyFont="1" applyFill="1" applyBorder="1" applyAlignment="1">
      <alignment horizontal="left"/>
    </xf>
    <xf numFmtId="41" fontId="5" fillId="0" borderId="10" xfId="44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1" fontId="0" fillId="0" borderId="0" xfId="44" applyFont="1" applyAlignment="1">
      <alignment/>
    </xf>
    <xf numFmtId="0" fontId="0" fillId="0" borderId="0" xfId="44" applyNumberFormat="1" applyFont="1" applyAlignment="1">
      <alignment/>
    </xf>
    <xf numFmtId="1" fontId="0" fillId="0" borderId="10" xfId="0" applyNumberFormat="1" applyFont="1" applyFill="1" applyBorder="1" applyAlignment="1">
      <alignment/>
    </xf>
    <xf numFmtId="0" fontId="0" fillId="39" borderId="10" xfId="0" applyFont="1" applyFill="1" applyBorder="1" applyAlignment="1">
      <alignment/>
    </xf>
    <xf numFmtId="41" fontId="0" fillId="0" borderId="19" xfId="44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/>
    </xf>
    <xf numFmtId="0" fontId="0" fillId="36" borderId="20" xfId="0" applyFill="1" applyBorder="1" applyAlignment="1">
      <alignment/>
    </xf>
    <xf numFmtId="0" fontId="0" fillId="40" borderId="20" xfId="0" applyFill="1" applyBorder="1" applyAlignment="1">
      <alignment/>
    </xf>
    <xf numFmtId="0" fontId="0" fillId="41" borderId="20" xfId="0" applyFill="1" applyBorder="1" applyAlignment="1">
      <alignment/>
    </xf>
    <xf numFmtId="0" fontId="0" fillId="39" borderId="20" xfId="0" applyFill="1" applyBorder="1" applyAlignment="1">
      <alignment/>
    </xf>
    <xf numFmtId="0" fontId="0" fillId="0" borderId="21" xfId="0" applyFill="1" applyBorder="1" applyAlignment="1">
      <alignment/>
    </xf>
    <xf numFmtId="180" fontId="11" fillId="0" borderId="10" xfId="43" applyNumberFormat="1" applyFont="1" applyBorder="1" applyAlignment="1">
      <alignment/>
    </xf>
    <xf numFmtId="0" fontId="0" fillId="41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center"/>
    </xf>
    <xf numFmtId="41" fontId="1" fillId="0" borderId="10" xfId="44" applyFont="1" applyFill="1" applyBorder="1" applyAlignment="1">
      <alignment horizontal="center"/>
    </xf>
    <xf numFmtId="180" fontId="0" fillId="0" borderId="10" xfId="43" applyNumberFormat="1" applyFont="1" applyBorder="1" applyAlignment="1">
      <alignment/>
    </xf>
    <xf numFmtId="180" fontId="4" fillId="0" borderId="10" xfId="43" applyNumberFormat="1" applyFont="1" applyBorder="1" applyAlignment="1">
      <alignment/>
    </xf>
    <xf numFmtId="41" fontId="0" fillId="0" borderId="14" xfId="44" applyFont="1" applyFill="1" applyBorder="1" applyAlignment="1">
      <alignment horizontal="center"/>
    </xf>
    <xf numFmtId="41" fontId="0" fillId="0" borderId="13" xfId="44" applyFont="1" applyFill="1" applyBorder="1" applyAlignment="1">
      <alignment horizontal="center"/>
    </xf>
    <xf numFmtId="41" fontId="0" fillId="0" borderId="14" xfId="44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41" borderId="10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4" fillId="41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39" borderId="10" xfId="0" applyFont="1" applyFill="1" applyBorder="1" applyAlignment="1">
      <alignment horizontal="left" wrapText="1"/>
    </xf>
    <xf numFmtId="0" fontId="1" fillId="41" borderId="10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wrapText="1"/>
    </xf>
    <xf numFmtId="0" fontId="1" fillId="41" borderId="19" xfId="0" applyFont="1" applyFill="1" applyBorder="1" applyAlignment="1">
      <alignment wrapText="1"/>
    </xf>
    <xf numFmtId="0" fontId="1" fillId="41" borderId="10" xfId="0" applyFont="1" applyFill="1" applyBorder="1" applyAlignment="1">
      <alignment wrapText="1"/>
    </xf>
    <xf numFmtId="0" fontId="1" fillId="42" borderId="22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1" fontId="0" fillId="33" borderId="10" xfId="44" applyFont="1" applyFill="1" applyBorder="1" applyAlignment="1">
      <alignment horizontal="right"/>
    </xf>
    <xf numFmtId="41" fontId="0" fillId="34" borderId="10" xfId="44" applyFont="1" applyFill="1" applyBorder="1" applyAlignment="1">
      <alignment horizontal="right"/>
    </xf>
    <xf numFmtId="41" fontId="0" fillId="35" borderId="10" xfId="44" applyFont="1" applyFill="1" applyBorder="1" applyAlignment="1">
      <alignment horizontal="right"/>
    </xf>
    <xf numFmtId="41" fontId="0" fillId="36" borderId="10" xfId="44" applyFont="1" applyFill="1" applyBorder="1" applyAlignment="1">
      <alignment horizontal="right"/>
    </xf>
    <xf numFmtId="41" fontId="0" fillId="38" borderId="10" xfId="44" applyFont="1" applyFill="1" applyBorder="1" applyAlignment="1">
      <alignment horizontal="right"/>
    </xf>
    <xf numFmtId="41" fontId="0" fillId="37" borderId="10" xfId="44" applyFont="1" applyFill="1" applyBorder="1" applyAlignment="1">
      <alignment horizontal="right"/>
    </xf>
    <xf numFmtId="41" fontId="0" fillId="0" borderId="10" xfId="44" applyFont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41" fontId="0" fillId="0" borderId="14" xfId="44" applyFont="1" applyBorder="1" applyAlignment="1">
      <alignment/>
    </xf>
    <xf numFmtId="0" fontId="0" fillId="0" borderId="10" xfId="0" applyFill="1" applyBorder="1" applyAlignment="1">
      <alignment horizontal="left"/>
    </xf>
    <xf numFmtId="41" fontId="0" fillId="0" borderId="10" xfId="44" applyFont="1" applyFill="1" applyBorder="1" applyAlignment="1">
      <alignment horizontal="right"/>
    </xf>
    <xf numFmtId="41" fontId="0" fillId="0" borderId="14" xfId="44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1" fontId="0" fillId="33" borderId="10" xfId="44" applyFont="1" applyFill="1" applyBorder="1" applyAlignment="1">
      <alignment horizontal="right"/>
    </xf>
    <xf numFmtId="41" fontId="0" fillId="34" borderId="10" xfId="44" applyFont="1" applyFill="1" applyBorder="1" applyAlignment="1">
      <alignment horizontal="right"/>
    </xf>
    <xf numFmtId="41" fontId="0" fillId="35" borderId="10" xfId="44" applyFont="1" applyFill="1" applyBorder="1" applyAlignment="1">
      <alignment horizontal="right"/>
    </xf>
    <xf numFmtId="41" fontId="0" fillId="36" borderId="10" xfId="44" applyFont="1" applyFill="1" applyBorder="1" applyAlignment="1">
      <alignment horizontal="right"/>
    </xf>
    <xf numFmtId="41" fontId="0" fillId="38" borderId="10" xfId="44" applyFont="1" applyFill="1" applyBorder="1" applyAlignment="1">
      <alignment horizontal="right"/>
    </xf>
    <xf numFmtId="41" fontId="0" fillId="37" borderId="10" xfId="44" applyFont="1" applyFill="1" applyBorder="1" applyAlignment="1">
      <alignment horizontal="right"/>
    </xf>
    <xf numFmtId="41" fontId="0" fillId="0" borderId="10" xfId="44" applyFont="1" applyBorder="1" applyAlignment="1">
      <alignment horizontal="right"/>
    </xf>
    <xf numFmtId="41" fontId="0" fillId="0" borderId="10" xfId="44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/>
    </xf>
    <xf numFmtId="0" fontId="4" fillId="41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11" fillId="42" borderId="24" xfId="0" applyFont="1" applyFill="1" applyBorder="1" applyAlignment="1">
      <alignment horizontal="center"/>
    </xf>
    <xf numFmtId="0" fontId="0" fillId="43" borderId="10" xfId="0" applyFill="1" applyBorder="1" applyAlignment="1">
      <alignment/>
    </xf>
    <xf numFmtId="0" fontId="1" fillId="43" borderId="10" xfId="0" applyFont="1" applyFill="1" applyBorder="1" applyAlignment="1">
      <alignment horizontal="center"/>
    </xf>
    <xf numFmtId="0" fontId="1" fillId="43" borderId="13" xfId="0" applyFont="1" applyFill="1" applyBorder="1" applyAlignment="1">
      <alignment horizontal="center"/>
    </xf>
    <xf numFmtId="0" fontId="1" fillId="43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80" fontId="11" fillId="0" borderId="0" xfId="43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44" borderId="10" xfId="0" applyFill="1" applyBorder="1" applyAlignment="1">
      <alignment/>
    </xf>
    <xf numFmtId="0" fontId="16" fillId="44" borderId="13" xfId="0" applyFont="1" applyFill="1" applyBorder="1" applyAlignment="1">
      <alignment horizontal="center"/>
    </xf>
    <xf numFmtId="0" fontId="16" fillId="44" borderId="10" xfId="0" applyFont="1" applyFill="1" applyBorder="1" applyAlignment="1">
      <alignment horizontal="center"/>
    </xf>
    <xf numFmtId="0" fontId="16" fillId="44" borderId="19" xfId="0" applyFont="1" applyFill="1" applyBorder="1" applyAlignment="1">
      <alignment horizontal="center" vertical="center"/>
    </xf>
    <xf numFmtId="41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0" fontId="13" fillId="39" borderId="10" xfId="0" applyFont="1" applyFill="1" applyBorder="1" applyAlignment="1">
      <alignment wrapText="1"/>
    </xf>
    <xf numFmtId="0" fontId="8" fillId="39" borderId="10" xfId="0" applyFont="1" applyFill="1" applyBorder="1" applyAlignment="1">
      <alignment wrapText="1"/>
    </xf>
    <xf numFmtId="0" fontId="1" fillId="45" borderId="10" xfId="0" applyFont="1" applyFill="1" applyBorder="1" applyAlignment="1">
      <alignment horizontal="left" wrapText="1"/>
    </xf>
    <xf numFmtId="0" fontId="8" fillId="45" borderId="10" xfId="0" applyFont="1" applyFill="1" applyBorder="1" applyAlignment="1">
      <alignment wrapText="1"/>
    </xf>
    <xf numFmtId="0" fontId="1" fillId="46" borderId="10" xfId="0" applyFont="1" applyFill="1" applyBorder="1" applyAlignment="1">
      <alignment horizontal="left" wrapText="1"/>
    </xf>
    <xf numFmtId="0" fontId="0" fillId="45" borderId="10" xfId="0" applyFont="1" applyFill="1" applyBorder="1" applyAlignment="1">
      <alignment/>
    </xf>
    <xf numFmtId="0" fontId="0" fillId="46" borderId="10" xfId="0" applyFill="1" applyBorder="1" applyAlignment="1">
      <alignment horizontal="left"/>
    </xf>
    <xf numFmtId="0" fontId="8" fillId="46" borderId="10" xfId="0" applyFont="1" applyFill="1" applyBorder="1" applyAlignment="1">
      <alignment horizontal="left"/>
    </xf>
    <xf numFmtId="0" fontId="13" fillId="46" borderId="10" xfId="0" applyFont="1" applyFill="1" applyBorder="1" applyAlignment="1">
      <alignment/>
    </xf>
    <xf numFmtId="0" fontId="1" fillId="46" borderId="10" xfId="0" applyFont="1" applyFill="1" applyBorder="1" applyAlignment="1">
      <alignment horizontal="left"/>
    </xf>
    <xf numFmtId="0" fontId="1" fillId="46" borderId="13" xfId="0" applyFont="1" applyFill="1" applyBorder="1" applyAlignment="1">
      <alignment horizontal="center"/>
    </xf>
    <xf numFmtId="0" fontId="1" fillId="46" borderId="10" xfId="0" applyFont="1" applyFill="1" applyBorder="1" applyAlignment="1">
      <alignment horizontal="center"/>
    </xf>
    <xf numFmtId="1" fontId="1" fillId="46" borderId="10" xfId="0" applyNumberFormat="1" applyFont="1" applyFill="1" applyBorder="1" applyAlignment="1">
      <alignment horizontal="center"/>
    </xf>
    <xf numFmtId="0" fontId="4" fillId="46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4" fontId="12" fillId="0" borderId="23" xfId="0" applyNumberFormat="1" applyFont="1" applyFill="1" applyBorder="1" applyAlignment="1">
      <alignment horizontal="center"/>
    </xf>
    <xf numFmtId="14" fontId="12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9" fillId="0" borderId="13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5" xfId="0" applyFont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Border="1" applyAlignment="1">
      <alignment wrapText="1"/>
    </xf>
    <xf numFmtId="41" fontId="0" fillId="0" borderId="0" xfId="44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4" xfId="0" applyFont="1" applyBorder="1" applyAlignment="1">
      <alignment/>
    </xf>
    <xf numFmtId="0" fontId="4" fillId="0" borderId="0" xfId="0" applyFont="1" applyBorder="1" applyAlignment="1">
      <alignment wrapText="1"/>
    </xf>
    <xf numFmtId="41" fontId="1" fillId="0" borderId="16" xfId="0" applyNumberFormat="1" applyFont="1" applyBorder="1" applyAlignment="1">
      <alignment/>
    </xf>
    <xf numFmtId="41" fontId="1" fillId="0" borderId="1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41" fontId="1" fillId="0" borderId="16" xfId="0" applyNumberFormat="1" applyFont="1" applyBorder="1" applyAlignment="1">
      <alignment horizontal="center"/>
    </xf>
    <xf numFmtId="41" fontId="1" fillId="0" borderId="19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/>
    </xf>
    <xf numFmtId="41" fontId="0" fillId="0" borderId="13" xfId="0" applyNumberFormat="1" applyBorder="1" applyAlignment="1">
      <alignment/>
    </xf>
    <xf numFmtId="41" fontId="1" fillId="36" borderId="13" xfId="44" applyFont="1" applyFill="1" applyBorder="1" applyAlignment="1">
      <alignment horizontal="center"/>
    </xf>
    <xf numFmtId="41" fontId="1" fillId="36" borderId="14" xfId="44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wrapText="1"/>
    </xf>
    <xf numFmtId="41" fontId="1" fillId="0" borderId="13" xfId="44" applyFont="1" applyFill="1" applyBorder="1" applyAlignment="1">
      <alignment horizontal="center"/>
    </xf>
    <xf numFmtId="41" fontId="1" fillId="0" borderId="14" xfId="44" applyFont="1" applyFill="1" applyBorder="1" applyAlignment="1">
      <alignment horizontal="center"/>
    </xf>
    <xf numFmtId="41" fontId="1" fillId="33" borderId="13" xfId="44" applyFont="1" applyFill="1" applyBorder="1" applyAlignment="1">
      <alignment horizontal="center"/>
    </xf>
    <xf numFmtId="41" fontId="1" fillId="33" borderId="14" xfId="44" applyFont="1" applyFill="1" applyBorder="1" applyAlignment="1">
      <alignment horizontal="center"/>
    </xf>
    <xf numFmtId="41" fontId="1" fillId="34" borderId="13" xfId="44" applyFont="1" applyFill="1" applyBorder="1" applyAlignment="1">
      <alignment horizontal="center"/>
    </xf>
    <xf numFmtId="41" fontId="1" fillId="34" borderId="14" xfId="44" applyFont="1" applyFill="1" applyBorder="1" applyAlignment="1">
      <alignment horizontal="center"/>
    </xf>
    <xf numFmtId="41" fontId="1" fillId="35" borderId="13" xfId="44" applyFont="1" applyFill="1" applyBorder="1" applyAlignment="1">
      <alignment horizontal="center"/>
    </xf>
    <xf numFmtId="41" fontId="1" fillId="35" borderId="14" xfId="44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1" fontId="1" fillId="37" borderId="13" xfId="44" applyFont="1" applyFill="1" applyBorder="1" applyAlignment="1">
      <alignment horizontal="center"/>
    </xf>
    <xf numFmtId="41" fontId="1" fillId="37" borderId="14" xfId="44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1" fontId="1" fillId="38" borderId="13" xfId="44" applyFont="1" applyFill="1" applyBorder="1" applyAlignment="1">
      <alignment horizontal="center"/>
    </xf>
    <xf numFmtId="41" fontId="1" fillId="38" borderId="14" xfId="44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/>
    </xf>
    <xf numFmtId="0" fontId="0" fillId="0" borderId="19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6" borderId="16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41" fontId="0" fillId="40" borderId="10" xfId="0" applyNumberFormat="1" applyFill="1" applyBorder="1" applyAlignment="1">
      <alignment horizontal="center" vertical="center" wrapText="1"/>
    </xf>
    <xf numFmtId="41" fontId="0" fillId="40" borderId="10" xfId="0" applyNumberForma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textRotation="90"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41" fontId="1" fillId="0" borderId="16" xfId="44" applyFont="1" applyBorder="1" applyAlignment="1">
      <alignment/>
    </xf>
    <xf numFmtId="41" fontId="1" fillId="0" borderId="19" xfId="44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45" borderId="10" xfId="0" applyFont="1" applyFill="1" applyBorder="1" applyAlignment="1">
      <alignment/>
    </xf>
    <xf numFmtId="0" fontId="13" fillId="45" borderId="10" xfId="0" applyFont="1" applyFill="1" applyBorder="1" applyAlignment="1">
      <alignment wrapText="1"/>
    </xf>
    <xf numFmtId="0" fontId="0" fillId="46" borderId="1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TIPOLOGIA DEL VERDE MUNICIPIO I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view3D>
      <c:rotX val="4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45"/>
          <c:y val="0.24075"/>
          <c:w val="0.73575"/>
          <c:h val="0.46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(Foglio1!$B$303,Foglio1!$B$305,Foglio1!$B$307,Foglio1!$B$309,Foglio1!$B$311,Foglio1!$B$313)</c:f>
              <c:strCache>
                <c:ptCount val="6"/>
                <c:pt idx="0">
                  <c:v>A - Arredo stradale                       </c:v>
                </c:pt>
                <c:pt idx="1">
                  <c:v>B - Aree di sosta                           </c:v>
                </c:pt>
                <c:pt idx="2">
                  <c:v>C - Verde attrezzato di quartiere  </c:v>
                </c:pt>
                <c:pt idx="3">
                  <c:v>D - Verde storico archeologico      </c:v>
                </c:pt>
                <c:pt idx="4">
                  <c:v>E - Grandi parchi urbani                </c:v>
                </c:pt>
                <c:pt idx="5">
                  <c:v>F - Verde speciale                         </c:v>
                </c:pt>
              </c:strCache>
            </c:strRef>
          </c:cat>
          <c:val>
            <c:numRef>
              <c:f>(Foglio1!$C$303,Foglio1!$C$305,Foglio1!$C$307,Foglio1!$C$309,Foglio1!$C$311,Foglio1!$C$313)</c:f>
              <c:numCache>
                <c:ptCount val="6"/>
                <c:pt idx="0">
                  <c:v>154145</c:v>
                </c:pt>
                <c:pt idx="1">
                  <c:v>191658</c:v>
                </c:pt>
                <c:pt idx="2">
                  <c:v>115038</c:v>
                </c:pt>
                <c:pt idx="3">
                  <c:v>847094</c:v>
                </c:pt>
                <c:pt idx="4">
                  <c:v>371651</c:v>
                </c:pt>
                <c:pt idx="5">
                  <c:v>100700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(Foglio1!$B$303,Foglio1!$B$305,Foglio1!$B$307,Foglio1!$B$309,Foglio1!$B$311,Foglio1!$B$313)</c:f>
              <c:strCache>
                <c:ptCount val="6"/>
                <c:pt idx="0">
                  <c:v>A - Arredo stradale                       </c:v>
                </c:pt>
                <c:pt idx="1">
                  <c:v>B - Aree di sosta                           </c:v>
                </c:pt>
                <c:pt idx="2">
                  <c:v>C - Verde attrezzato di quartiere  </c:v>
                </c:pt>
                <c:pt idx="3">
                  <c:v>D - Verde storico archeologico      </c:v>
                </c:pt>
                <c:pt idx="4">
                  <c:v>E - Grandi parchi urbani                </c:v>
                </c:pt>
                <c:pt idx="5">
                  <c:v>F - Verde speciale                         </c:v>
                </c:pt>
              </c:strCache>
            </c:strRef>
          </c:cat>
          <c:val>
            <c:numRef>
              <c:f>(Foglio1!$D$303,Foglio1!$D$305,Foglio1!$D$307,Foglio1!$D$309,Foglio1!$D$311,Foglio1!$D$313)</c:f>
              <c:numCache>
                <c:ptCount val="6"/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3725"/>
          <c:w val="1.0057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VERDE MUNICIPIO I</a:t>
            </a:r>
          </a:p>
        </c:rich>
      </c:tx>
      <c:layout>
        <c:manualLayout>
          <c:xMode val="factor"/>
          <c:yMode val="factor"/>
          <c:x val="-0.00075"/>
          <c:y val="-0.00125"/>
        </c:manualLayout>
      </c:layout>
      <c:spPr>
        <a:noFill/>
        <a:ln>
          <a:noFill/>
        </a:ln>
      </c:spPr>
    </c:title>
    <c:view3D>
      <c:rotX val="14"/>
      <c:rotY val="18"/>
      <c:depthPercent val="100"/>
      <c:rAngAx val="0"/>
      <c:perspective val="26"/>
    </c:view3D>
    <c:plotArea>
      <c:layout>
        <c:manualLayout>
          <c:xMode val="edge"/>
          <c:yMode val="edge"/>
          <c:x val="0"/>
          <c:y val="0.123"/>
          <c:w val="0.614"/>
          <c:h val="0.85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Foglio1!$B$303</c:f>
              <c:strCache>
                <c:ptCount val="1"/>
                <c:pt idx="0">
                  <c:v>A - Arredo stradale                       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 MQ.VERDE PER TIPOLOGIE </c:v>
              </c:pt>
            </c:strLit>
          </c:cat>
          <c:val>
            <c:numRef>
              <c:f>Foglio1!$C$303</c:f>
              <c:numCache>
                <c:ptCount val="1"/>
                <c:pt idx="0">
                  <c:v>154145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Foglio1!$B$305</c:f>
              <c:strCache>
                <c:ptCount val="1"/>
                <c:pt idx="0">
                  <c:v>B - Aree di sosta                          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 MQ.VERDE PER TIPOLOGIE </c:v>
              </c:pt>
            </c:strLit>
          </c:cat>
          <c:val>
            <c:numRef>
              <c:f>Foglio1!$C$305</c:f>
              <c:numCache>
                <c:ptCount val="1"/>
                <c:pt idx="0">
                  <c:v>191658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Foglio1!$B$307</c:f>
              <c:strCache>
                <c:ptCount val="1"/>
                <c:pt idx="0">
                  <c:v>C - Verde attrezzato di quartiere 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 MQ.VERDE PER TIPOLOGIE </c:v>
              </c:pt>
            </c:strLit>
          </c:cat>
          <c:val>
            <c:numRef>
              <c:f>Foglio1!$C$307</c:f>
              <c:numCache>
                <c:ptCount val="1"/>
                <c:pt idx="0">
                  <c:v>115038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Foglio1!$B$309</c:f>
              <c:strCache>
                <c:ptCount val="1"/>
                <c:pt idx="0">
                  <c:v>D - Verde storico archeologico      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 MQ.VERDE PER TIPOLOGIE </c:v>
              </c:pt>
            </c:strLit>
          </c:cat>
          <c:val>
            <c:numRef>
              <c:f>Foglio1!$C$309</c:f>
              <c:numCache>
                <c:ptCount val="1"/>
                <c:pt idx="0">
                  <c:v>847094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Foglio1!$B$311</c:f>
              <c:strCache>
                <c:ptCount val="1"/>
                <c:pt idx="0">
                  <c:v>E - Grandi parchi urbani                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 MQ.VERDE PER TIPOLOGIE </c:v>
              </c:pt>
            </c:strLit>
          </c:cat>
          <c:val>
            <c:numRef>
              <c:f>Foglio1!$C$311</c:f>
              <c:numCache>
                <c:ptCount val="1"/>
                <c:pt idx="0">
                  <c:v>371651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Foglio1!$B$313</c:f>
              <c:strCache>
                <c:ptCount val="1"/>
                <c:pt idx="0">
                  <c:v>F - Verde speciale                        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 MQ.VERDE PER TIPOLOGIE </c:v>
              </c:pt>
            </c:strLit>
          </c:cat>
          <c:val>
            <c:numRef>
              <c:f>Foglio1!$C$313</c:f>
              <c:numCache>
                <c:ptCount val="1"/>
                <c:pt idx="0">
                  <c:v>100700</c:v>
                </c:pt>
              </c:numCache>
            </c:numRef>
          </c:val>
          <c:shape val="cylinder"/>
        </c:ser>
        <c:gapWidth val="100"/>
        <c:shape val="cylinder"/>
        <c:axId val="36848830"/>
        <c:axId val="63204015"/>
        <c:axId val="31965224"/>
      </c:bar3DChart>
      <c:catAx>
        <c:axId val="3684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4015"/>
        <c:crosses val="autoZero"/>
        <c:auto val="1"/>
        <c:lblOffset val="100"/>
        <c:tickLblSkip val="1"/>
        <c:noMultiLvlLbl val="0"/>
      </c:catAx>
      <c:valAx>
        <c:axId val="63204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48830"/>
        <c:crossesAt val="1"/>
        <c:crossBetween val="between"/>
        <c:dispUnits/>
      </c:valAx>
      <c:serAx>
        <c:axId val="31965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401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75"/>
          <c:y val="0.3815"/>
          <c:w val="0.27775"/>
          <c:h val="0.3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75"/>
          <c:y val="-0.0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55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28275"/>
          <c:y val="0.29925"/>
          <c:w val="0.331"/>
          <c:h val="0.48675"/>
        </c:manualLayout>
      </c:layout>
      <c:pie3DChart>
        <c:varyColors val="1"/>
        <c:ser>
          <c:idx val="0"/>
          <c:order val="0"/>
          <c:tx>
            <c:v>GESTIONE MUNICIPIO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Foglio1!$M$306:$M$310</c:f>
              <c:strCache>
                <c:ptCount val="5"/>
                <c:pt idx="0">
                  <c:v>Affidamenti a Cooperative mq.</c:v>
                </c:pt>
                <c:pt idx="1">
                  <c:v>Affidamenti a Multiservizi mq.</c:v>
                </c:pt>
                <c:pt idx="2">
                  <c:v>Affidamenti altri Dipartimenti o Municipi mq.</c:v>
                </c:pt>
                <c:pt idx="3">
                  <c:v>Affidamenti a costo zero mq.</c:v>
                </c:pt>
                <c:pt idx="4">
                  <c:v>Gestione in Economia mq.</c:v>
                </c:pt>
              </c:strCache>
            </c:strRef>
          </c:cat>
          <c:val>
            <c:numRef>
              <c:f>Foglio1!$N$306:$N$310</c:f>
              <c:numCache>
                <c:ptCount val="5"/>
                <c:pt idx="0">
                  <c:v>175114</c:v>
                </c:pt>
                <c:pt idx="1">
                  <c:v>0</c:v>
                </c:pt>
                <c:pt idx="2">
                  <c:v>8500</c:v>
                </c:pt>
                <c:pt idx="3">
                  <c:v>7659</c:v>
                </c:pt>
                <c:pt idx="4">
                  <c:v>916426</c:v>
                </c:pt>
              </c:numCache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-0.00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5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304"/>
          <c:y val="0.14175"/>
          <c:w val="0.35175"/>
          <c:h val="0.5235"/>
        </c:manualLayout>
      </c:layout>
      <c:pie3DChart>
        <c:varyColors val="1"/>
        <c:ser>
          <c:idx val="0"/>
          <c:order val="0"/>
          <c:tx>
            <c:v>GESTIONE MUNICIPIO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Foglio1!$M$306:$M$310</c:f>
              <c:strCache/>
            </c:strRef>
          </c:cat>
          <c:val>
            <c:numRef>
              <c:f>Foglio1!$N$306:$N$310</c:f>
              <c:numCache/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1"/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ico2"/>
  <sheetViews>
    <sheetView workbookViewId="0" zoomScale="7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0.53875</cdr:x>
      <cdr:y>0.1255</cdr:y>
    </cdr:from>
    <cdr:to>
      <cdr:x>0.981</cdr:x>
      <cdr:y>0.96875</cdr:y>
    </cdr:to>
    <cdr:graphicFrame>
      <cdr:nvGraphicFramePr>
        <cdr:cNvPr id="1" name="Chart 23"/>
        <cdr:cNvGraphicFramePr/>
      </cdr:nvGraphicFramePr>
      <cdr:xfrm>
        <a:off x="5010150" y="714375"/>
        <a:ext cx="4114800" cy="48196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581025</xdr:colOff>
      <xdr:row>304</xdr:row>
      <xdr:rowOff>142875</xdr:rowOff>
    </xdr:from>
    <xdr:to>
      <xdr:col>20</xdr:col>
      <xdr:colOff>9525</xdr:colOff>
      <xdr:row>321</xdr:row>
      <xdr:rowOff>104775</xdr:rowOff>
    </xdr:to>
    <xdr:graphicFrame>
      <xdr:nvGraphicFramePr>
        <xdr:cNvPr id="1" name="Grafico 2"/>
        <xdr:cNvGraphicFramePr/>
      </xdr:nvGraphicFramePr>
      <xdr:xfrm>
        <a:off x="13296900" y="53168550"/>
        <a:ext cx="47815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Y1013"/>
  <sheetViews>
    <sheetView tabSelected="1" zoomScalePageLayoutView="0" workbookViewId="0" topLeftCell="A1">
      <selection activeCell="J67" sqref="J67"/>
    </sheetView>
  </sheetViews>
  <sheetFormatPr defaultColWidth="9.140625" defaultRowHeight="12.75"/>
  <cols>
    <col min="1" max="1" width="6.140625" style="0" customWidth="1"/>
    <col min="2" max="2" width="38.8515625" style="0" customWidth="1"/>
    <col min="3" max="7" width="9.7109375" style="0" customWidth="1"/>
    <col min="8" max="8" width="8.28125" style="0" customWidth="1"/>
    <col min="9" max="9" width="8.8515625" style="0" customWidth="1"/>
    <col min="10" max="10" width="32.00390625" style="0" customWidth="1"/>
    <col min="12" max="12" width="7.421875" style="0" customWidth="1"/>
    <col min="13" max="17" width="15.7109375" style="0" customWidth="1"/>
    <col min="20" max="20" width="14.8515625" style="0" bestFit="1" customWidth="1"/>
  </cols>
  <sheetData>
    <row r="1" spans="1:25" ht="12.75">
      <c r="A1" s="232" t="s">
        <v>448</v>
      </c>
      <c r="B1" s="233"/>
      <c r="C1" s="233"/>
      <c r="D1" s="233"/>
      <c r="E1" s="233"/>
      <c r="F1" s="233"/>
      <c r="G1" s="233"/>
      <c r="H1" s="233"/>
      <c r="I1" s="233"/>
      <c r="J1" s="234"/>
      <c r="K1" s="297" t="s">
        <v>211</v>
      </c>
      <c r="L1" s="281" t="s">
        <v>197</v>
      </c>
      <c r="M1" s="286" t="s">
        <v>200</v>
      </c>
      <c r="N1" s="289" t="s">
        <v>243</v>
      </c>
      <c r="O1" s="225" t="s">
        <v>201</v>
      </c>
      <c r="P1" s="227" t="s">
        <v>202</v>
      </c>
      <c r="Q1" s="284" t="s">
        <v>198</v>
      </c>
      <c r="R1" s="272" t="s">
        <v>199</v>
      </c>
      <c r="S1" s="273"/>
      <c r="T1" s="273"/>
      <c r="U1" s="273"/>
      <c r="V1" s="273"/>
      <c r="W1" s="273"/>
      <c r="X1" s="273"/>
      <c r="Y1" s="274"/>
    </row>
    <row r="2" spans="1:25" ht="12.75">
      <c r="A2" s="235"/>
      <c r="B2" s="236"/>
      <c r="C2" s="236"/>
      <c r="D2" s="236"/>
      <c r="E2" s="236"/>
      <c r="F2" s="236"/>
      <c r="G2" s="236"/>
      <c r="H2" s="236"/>
      <c r="I2" s="236"/>
      <c r="J2" s="237"/>
      <c r="K2" s="282"/>
      <c r="L2" s="282"/>
      <c r="M2" s="287"/>
      <c r="N2" s="290"/>
      <c r="O2" s="226"/>
      <c r="P2" s="228"/>
      <c r="Q2" s="285"/>
      <c r="R2" s="275"/>
      <c r="S2" s="276"/>
      <c r="T2" s="276"/>
      <c r="U2" s="276"/>
      <c r="V2" s="276"/>
      <c r="W2" s="276"/>
      <c r="X2" s="276"/>
      <c r="Y2" s="277"/>
    </row>
    <row r="3" spans="1:25" ht="12.75">
      <c r="A3" s="245" t="s">
        <v>192</v>
      </c>
      <c r="B3" s="242" t="s">
        <v>0</v>
      </c>
      <c r="C3" s="232" t="s">
        <v>1</v>
      </c>
      <c r="D3" s="233"/>
      <c r="E3" s="233"/>
      <c r="F3" s="233"/>
      <c r="G3" s="233"/>
      <c r="H3" s="234"/>
      <c r="I3" s="242" t="s">
        <v>47</v>
      </c>
      <c r="J3" s="248" t="s">
        <v>233</v>
      </c>
      <c r="K3" s="282"/>
      <c r="L3" s="282"/>
      <c r="M3" s="287"/>
      <c r="N3" s="290"/>
      <c r="O3" s="226"/>
      <c r="P3" s="228"/>
      <c r="Q3" s="285"/>
      <c r="R3" s="275"/>
      <c r="S3" s="276"/>
      <c r="T3" s="276"/>
      <c r="U3" s="276"/>
      <c r="V3" s="276"/>
      <c r="W3" s="276"/>
      <c r="X3" s="276"/>
      <c r="Y3" s="277"/>
    </row>
    <row r="4" spans="1:25" ht="12.75">
      <c r="A4" s="246"/>
      <c r="B4" s="243"/>
      <c r="C4" s="235"/>
      <c r="D4" s="236"/>
      <c r="E4" s="236"/>
      <c r="F4" s="236"/>
      <c r="G4" s="236"/>
      <c r="H4" s="237"/>
      <c r="I4" s="243"/>
      <c r="J4" s="243"/>
      <c r="K4" s="282"/>
      <c r="L4" s="282"/>
      <c r="M4" s="287"/>
      <c r="N4" s="290"/>
      <c r="O4" s="226"/>
      <c r="P4" s="228"/>
      <c r="Q4" s="285"/>
      <c r="R4" s="275"/>
      <c r="S4" s="276"/>
      <c r="T4" s="276"/>
      <c r="U4" s="276"/>
      <c r="V4" s="276"/>
      <c r="W4" s="276"/>
      <c r="X4" s="276"/>
      <c r="Y4" s="277"/>
    </row>
    <row r="5" spans="1:25" ht="12.75">
      <c r="A5" s="246"/>
      <c r="B5" s="243"/>
      <c r="C5" s="221" t="s">
        <v>2</v>
      </c>
      <c r="D5" s="238" t="s">
        <v>3</v>
      </c>
      <c r="E5" s="240" t="s">
        <v>4</v>
      </c>
      <c r="F5" s="257" t="s">
        <v>5</v>
      </c>
      <c r="G5" s="259" t="s">
        <v>6</v>
      </c>
      <c r="H5" s="223" t="s">
        <v>7</v>
      </c>
      <c r="I5" s="243"/>
      <c r="J5" s="243"/>
      <c r="K5" s="282"/>
      <c r="L5" s="282"/>
      <c r="M5" s="287"/>
      <c r="N5" s="290"/>
      <c r="O5" s="226"/>
      <c r="P5" s="228"/>
      <c r="Q5" s="285"/>
      <c r="R5" s="275"/>
      <c r="S5" s="276"/>
      <c r="T5" s="276"/>
      <c r="U5" s="276"/>
      <c r="V5" s="276"/>
      <c r="W5" s="276"/>
      <c r="X5" s="276"/>
      <c r="Y5" s="277"/>
    </row>
    <row r="6" spans="1:25" ht="23.25" customHeight="1">
      <c r="A6" s="247"/>
      <c r="B6" s="244"/>
      <c r="C6" s="222"/>
      <c r="D6" s="239"/>
      <c r="E6" s="241"/>
      <c r="F6" s="258"/>
      <c r="G6" s="260"/>
      <c r="H6" s="224"/>
      <c r="I6" s="244"/>
      <c r="J6" s="244"/>
      <c r="K6" s="283"/>
      <c r="L6" s="283"/>
      <c r="M6" s="288"/>
      <c r="N6" s="290"/>
      <c r="O6" s="226"/>
      <c r="P6" s="228"/>
      <c r="Q6" s="285"/>
      <c r="R6" s="278"/>
      <c r="S6" s="279"/>
      <c r="T6" s="279"/>
      <c r="U6" s="279"/>
      <c r="V6" s="279"/>
      <c r="W6" s="279"/>
      <c r="X6" s="279"/>
      <c r="Y6" s="280"/>
    </row>
    <row r="7" spans="1:24" ht="25.5">
      <c r="A7" s="122">
        <v>1</v>
      </c>
      <c r="B7" s="113" t="s">
        <v>338</v>
      </c>
      <c r="C7" s="123"/>
      <c r="D7" s="124"/>
      <c r="E7" s="125"/>
      <c r="F7" s="126"/>
      <c r="G7" s="127">
        <v>352458</v>
      </c>
      <c r="H7" s="128"/>
      <c r="I7" s="129">
        <f aca="true" t="shared" si="0" ref="I7:I43">SUM(C7:H7)</f>
        <v>352458</v>
      </c>
      <c r="J7" s="130"/>
      <c r="K7" s="131"/>
      <c r="L7" s="77">
        <v>100</v>
      </c>
      <c r="M7" s="77">
        <f aca="true" t="shared" si="1" ref="M7:M52">(K7/100*L7)</f>
        <v>0</v>
      </c>
      <c r="N7" s="77"/>
      <c r="O7" s="77"/>
      <c r="P7" s="77"/>
      <c r="Q7" s="77">
        <v>352458</v>
      </c>
      <c r="R7" s="229"/>
      <c r="S7" s="192"/>
      <c r="T7" s="192"/>
      <c r="U7" s="192"/>
      <c r="V7" s="192"/>
      <c r="W7" s="192"/>
      <c r="X7" s="193"/>
    </row>
    <row r="8" spans="1:24" ht="25.5">
      <c r="A8" s="181">
        <v>2</v>
      </c>
      <c r="B8" s="174" t="s">
        <v>339</v>
      </c>
      <c r="C8" s="123"/>
      <c r="D8" s="124"/>
      <c r="E8" s="125"/>
      <c r="F8" s="126"/>
      <c r="G8" s="127">
        <v>19193</v>
      </c>
      <c r="H8" s="128"/>
      <c r="I8" s="129">
        <f t="shared" si="0"/>
        <v>19193</v>
      </c>
      <c r="J8" s="114" t="s">
        <v>471</v>
      </c>
      <c r="K8" s="131"/>
      <c r="L8" s="77">
        <v>100</v>
      </c>
      <c r="M8" s="77">
        <f t="shared" si="1"/>
        <v>0</v>
      </c>
      <c r="N8" s="77"/>
      <c r="O8" s="77"/>
      <c r="P8" s="77">
        <v>1116</v>
      </c>
      <c r="Q8" s="77">
        <v>18077</v>
      </c>
      <c r="R8" s="191" t="s">
        <v>467</v>
      </c>
      <c r="S8" s="192"/>
      <c r="T8" s="192"/>
      <c r="U8" s="192"/>
      <c r="V8" s="192"/>
      <c r="W8" s="192"/>
      <c r="X8" s="193"/>
    </row>
    <row r="9" spans="1:24" ht="12" customHeight="1">
      <c r="A9" s="122">
        <v>3</v>
      </c>
      <c r="B9" s="113" t="s">
        <v>340</v>
      </c>
      <c r="C9" s="123">
        <v>2438</v>
      </c>
      <c r="D9" s="124"/>
      <c r="E9" s="125"/>
      <c r="F9" s="126"/>
      <c r="G9" s="127"/>
      <c r="H9" s="128"/>
      <c r="I9" s="133">
        <f t="shared" si="0"/>
        <v>2438</v>
      </c>
      <c r="J9" s="132"/>
      <c r="K9" s="131"/>
      <c r="L9" s="77">
        <v>100</v>
      </c>
      <c r="M9" s="77"/>
      <c r="N9" s="77"/>
      <c r="O9" s="77"/>
      <c r="P9" s="77"/>
      <c r="Q9" s="77">
        <v>2438</v>
      </c>
      <c r="R9" s="191"/>
      <c r="S9" s="192"/>
      <c r="T9" s="192"/>
      <c r="U9" s="192"/>
      <c r="V9" s="192"/>
      <c r="W9" s="192"/>
      <c r="X9" s="193"/>
    </row>
    <row r="10" spans="1:24" ht="12" customHeight="1">
      <c r="A10" s="122">
        <v>4</v>
      </c>
      <c r="B10" s="113" t="s">
        <v>341</v>
      </c>
      <c r="C10" s="123">
        <v>19641</v>
      </c>
      <c r="D10" s="124"/>
      <c r="E10" s="125"/>
      <c r="F10" s="126"/>
      <c r="G10" s="127"/>
      <c r="H10" s="128"/>
      <c r="I10" s="129">
        <f t="shared" si="0"/>
        <v>19641</v>
      </c>
      <c r="J10" s="132"/>
      <c r="K10" s="131"/>
      <c r="L10" s="77">
        <v>100</v>
      </c>
      <c r="M10" s="77">
        <f t="shared" si="1"/>
        <v>0</v>
      </c>
      <c r="N10" s="77"/>
      <c r="O10" s="77"/>
      <c r="P10" s="77"/>
      <c r="Q10" s="77">
        <v>19641</v>
      </c>
      <c r="R10" s="191"/>
      <c r="S10" s="192"/>
      <c r="T10" s="192"/>
      <c r="U10" s="192"/>
      <c r="V10" s="192"/>
      <c r="W10" s="192"/>
      <c r="X10" s="193"/>
    </row>
    <row r="11" spans="1:24" ht="12" customHeight="1">
      <c r="A11" s="122">
        <v>5</v>
      </c>
      <c r="B11" s="113" t="s">
        <v>342</v>
      </c>
      <c r="C11" s="123"/>
      <c r="D11" s="124"/>
      <c r="E11" s="125">
        <v>8434</v>
      </c>
      <c r="F11" s="126"/>
      <c r="G11" s="127"/>
      <c r="H11" s="128"/>
      <c r="I11" s="129">
        <f t="shared" si="0"/>
        <v>8434</v>
      </c>
      <c r="J11" s="132"/>
      <c r="K11" s="131"/>
      <c r="L11" s="77">
        <v>100</v>
      </c>
      <c r="M11" s="77">
        <f t="shared" si="1"/>
        <v>0</v>
      </c>
      <c r="N11" s="77"/>
      <c r="O11" s="77"/>
      <c r="P11" s="77"/>
      <c r="Q11" s="77">
        <v>8434</v>
      </c>
      <c r="R11" s="191"/>
      <c r="S11" s="192"/>
      <c r="T11" s="192"/>
      <c r="U11" s="192"/>
      <c r="V11" s="192"/>
      <c r="W11" s="192"/>
      <c r="X11" s="193"/>
    </row>
    <row r="12" spans="1:24" ht="25.5">
      <c r="A12" s="122">
        <v>6</v>
      </c>
      <c r="B12" s="113" t="s">
        <v>343</v>
      </c>
      <c r="C12" s="123">
        <v>930</v>
      </c>
      <c r="D12" s="124"/>
      <c r="E12" s="125"/>
      <c r="F12" s="126"/>
      <c r="G12" s="127"/>
      <c r="H12" s="128"/>
      <c r="I12" s="129">
        <f t="shared" si="0"/>
        <v>930</v>
      </c>
      <c r="J12" s="132"/>
      <c r="K12" s="131"/>
      <c r="L12" s="77">
        <v>100</v>
      </c>
      <c r="M12" s="77">
        <f t="shared" si="1"/>
        <v>0</v>
      </c>
      <c r="N12" s="77"/>
      <c r="O12" s="77"/>
      <c r="P12" s="77"/>
      <c r="Q12" s="77">
        <v>930</v>
      </c>
      <c r="R12" s="191"/>
      <c r="S12" s="192"/>
      <c r="T12" s="192"/>
      <c r="U12" s="192"/>
      <c r="V12" s="192"/>
      <c r="W12" s="192"/>
      <c r="X12" s="193"/>
    </row>
    <row r="13" spans="1:24" ht="12" customHeight="1">
      <c r="A13" s="122">
        <v>7</v>
      </c>
      <c r="B13" s="113" t="s">
        <v>344</v>
      </c>
      <c r="C13" s="123">
        <v>925</v>
      </c>
      <c r="D13" s="124"/>
      <c r="E13" s="125"/>
      <c r="F13" s="126"/>
      <c r="G13" s="127"/>
      <c r="H13" s="128"/>
      <c r="I13" s="129">
        <f t="shared" si="0"/>
        <v>925</v>
      </c>
      <c r="J13" s="132"/>
      <c r="K13" s="131"/>
      <c r="L13" s="77">
        <v>100</v>
      </c>
      <c r="M13" s="77">
        <f t="shared" si="1"/>
        <v>0</v>
      </c>
      <c r="N13" s="77"/>
      <c r="O13" s="77"/>
      <c r="P13" s="77"/>
      <c r="Q13" s="77">
        <v>925</v>
      </c>
      <c r="R13" s="191"/>
      <c r="S13" s="192"/>
      <c r="T13" s="192"/>
      <c r="U13" s="192"/>
      <c r="V13" s="192"/>
      <c r="W13" s="192"/>
      <c r="X13" s="193"/>
    </row>
    <row r="14" spans="1:24" ht="12" customHeight="1">
      <c r="A14" s="154">
        <v>8</v>
      </c>
      <c r="B14" s="113" t="s">
        <v>345</v>
      </c>
      <c r="C14" s="123"/>
      <c r="D14" s="124">
        <v>1596</v>
      </c>
      <c r="E14" s="125"/>
      <c r="F14" s="126"/>
      <c r="G14" s="127"/>
      <c r="H14" s="128"/>
      <c r="I14" s="129">
        <f t="shared" si="0"/>
        <v>1596</v>
      </c>
      <c r="J14" s="132"/>
      <c r="K14" s="131"/>
      <c r="L14" s="77">
        <v>100</v>
      </c>
      <c r="M14" s="77">
        <f t="shared" si="1"/>
        <v>0</v>
      </c>
      <c r="N14" s="77"/>
      <c r="O14" s="77"/>
      <c r="P14" s="77"/>
      <c r="Q14" s="77">
        <v>1596</v>
      </c>
      <c r="R14" s="191"/>
      <c r="S14" s="192"/>
      <c r="T14" s="192"/>
      <c r="U14" s="192"/>
      <c r="V14" s="192"/>
      <c r="W14" s="192"/>
      <c r="X14" s="193"/>
    </row>
    <row r="15" spans="1:24" ht="12" customHeight="1">
      <c r="A15" s="122">
        <v>9</v>
      </c>
      <c r="B15" s="113" t="s">
        <v>346</v>
      </c>
      <c r="C15" s="123">
        <v>1368</v>
      </c>
      <c r="D15" s="124"/>
      <c r="E15" s="125"/>
      <c r="F15" s="126"/>
      <c r="G15" s="127"/>
      <c r="H15" s="128"/>
      <c r="I15" s="129">
        <f t="shared" si="0"/>
        <v>1368</v>
      </c>
      <c r="J15" s="132"/>
      <c r="K15" s="134"/>
      <c r="L15" s="77">
        <v>100</v>
      </c>
      <c r="M15" s="77">
        <f t="shared" si="1"/>
        <v>0</v>
      </c>
      <c r="N15" s="80"/>
      <c r="O15" s="77"/>
      <c r="P15" s="77"/>
      <c r="Q15" s="80">
        <v>1368</v>
      </c>
      <c r="R15" s="191"/>
      <c r="S15" s="192"/>
      <c r="T15" s="192"/>
      <c r="U15" s="192"/>
      <c r="V15" s="192"/>
      <c r="W15" s="192"/>
      <c r="X15" s="193"/>
    </row>
    <row r="16" spans="1:24" ht="12" customHeight="1">
      <c r="A16" s="122">
        <v>10</v>
      </c>
      <c r="B16" s="113" t="s">
        <v>347</v>
      </c>
      <c r="C16" s="123">
        <v>1347</v>
      </c>
      <c r="D16" s="124"/>
      <c r="E16" s="125"/>
      <c r="F16" s="126"/>
      <c r="G16" s="127"/>
      <c r="H16" s="128"/>
      <c r="I16" s="129">
        <f t="shared" si="0"/>
        <v>1347</v>
      </c>
      <c r="J16" s="132"/>
      <c r="K16" s="131"/>
      <c r="L16" s="77">
        <v>100</v>
      </c>
      <c r="M16" s="77">
        <f t="shared" si="1"/>
        <v>0</v>
      </c>
      <c r="N16" s="77"/>
      <c r="O16" s="77"/>
      <c r="P16" s="77"/>
      <c r="Q16" s="77">
        <v>1347</v>
      </c>
      <c r="R16" s="191"/>
      <c r="S16" s="192"/>
      <c r="T16" s="192"/>
      <c r="U16" s="192"/>
      <c r="V16" s="192"/>
      <c r="W16" s="192"/>
      <c r="X16" s="193"/>
    </row>
    <row r="17" spans="1:24" ht="12" customHeight="1">
      <c r="A17" s="122">
        <v>11</v>
      </c>
      <c r="B17" s="113" t="s">
        <v>348</v>
      </c>
      <c r="C17" s="123">
        <v>373</v>
      </c>
      <c r="D17" s="124"/>
      <c r="E17" s="125"/>
      <c r="F17" s="126"/>
      <c r="G17" s="127"/>
      <c r="H17" s="128"/>
      <c r="I17" s="133">
        <f t="shared" si="0"/>
        <v>373</v>
      </c>
      <c r="J17" s="132"/>
      <c r="K17" s="131"/>
      <c r="L17" s="77"/>
      <c r="M17" s="77">
        <f t="shared" si="1"/>
        <v>0</v>
      </c>
      <c r="N17" s="77"/>
      <c r="O17" s="77"/>
      <c r="P17" s="77"/>
      <c r="Q17" s="77">
        <v>373</v>
      </c>
      <c r="R17" s="191" t="s">
        <v>349</v>
      </c>
      <c r="S17" s="192"/>
      <c r="T17" s="192"/>
      <c r="U17" s="192"/>
      <c r="V17" s="192"/>
      <c r="W17" s="192"/>
      <c r="X17" s="193"/>
    </row>
    <row r="18" spans="1:24" ht="12" customHeight="1">
      <c r="A18" s="181">
        <v>12</v>
      </c>
      <c r="B18" s="174" t="s">
        <v>350</v>
      </c>
      <c r="C18" s="123">
        <v>609</v>
      </c>
      <c r="D18" s="124"/>
      <c r="E18" s="125"/>
      <c r="F18" s="126"/>
      <c r="G18" s="127"/>
      <c r="H18" s="128"/>
      <c r="I18" s="133">
        <f t="shared" si="0"/>
        <v>609</v>
      </c>
      <c r="J18" s="179" t="s">
        <v>489</v>
      </c>
      <c r="K18" s="131"/>
      <c r="L18" s="77">
        <v>100</v>
      </c>
      <c r="M18" s="77">
        <f t="shared" si="1"/>
        <v>0</v>
      </c>
      <c r="N18" s="77"/>
      <c r="O18" s="77"/>
      <c r="P18" s="77">
        <v>609</v>
      </c>
      <c r="Q18" s="77"/>
      <c r="R18" s="191"/>
      <c r="S18" s="192"/>
      <c r="T18" s="192"/>
      <c r="U18" s="192"/>
      <c r="V18" s="192"/>
      <c r="W18" s="192"/>
      <c r="X18" s="193"/>
    </row>
    <row r="19" spans="1:24" ht="12" customHeight="1">
      <c r="A19" s="122">
        <v>13</v>
      </c>
      <c r="B19" s="113" t="s">
        <v>351</v>
      </c>
      <c r="C19" s="123">
        <v>875</v>
      </c>
      <c r="D19" s="124"/>
      <c r="E19" s="125"/>
      <c r="F19" s="126"/>
      <c r="G19" s="127"/>
      <c r="H19" s="128"/>
      <c r="I19" s="129">
        <f t="shared" si="0"/>
        <v>875</v>
      </c>
      <c r="J19" s="132"/>
      <c r="K19" s="131"/>
      <c r="L19" s="77"/>
      <c r="M19" s="77">
        <f t="shared" si="1"/>
        <v>0</v>
      </c>
      <c r="N19" s="77"/>
      <c r="O19" s="77"/>
      <c r="P19" s="77"/>
      <c r="Q19" s="77">
        <v>875</v>
      </c>
      <c r="R19" s="191"/>
      <c r="S19" s="192"/>
      <c r="T19" s="192"/>
      <c r="U19" s="192"/>
      <c r="V19" s="192"/>
      <c r="W19" s="192"/>
      <c r="X19" s="193"/>
    </row>
    <row r="20" spans="1:24" ht="12" customHeight="1">
      <c r="A20" s="122">
        <v>14</v>
      </c>
      <c r="B20" s="113" t="s">
        <v>352</v>
      </c>
      <c r="C20" s="123">
        <v>605</v>
      </c>
      <c r="D20" s="124"/>
      <c r="E20" s="125"/>
      <c r="F20" s="126"/>
      <c r="G20" s="127"/>
      <c r="H20" s="128"/>
      <c r="I20" s="129">
        <f t="shared" si="0"/>
        <v>605</v>
      </c>
      <c r="J20" s="132"/>
      <c r="K20" s="131"/>
      <c r="L20" s="77">
        <v>100</v>
      </c>
      <c r="M20" s="77">
        <f t="shared" si="1"/>
        <v>0</v>
      </c>
      <c r="N20" s="77"/>
      <c r="O20" s="77"/>
      <c r="P20" s="77"/>
      <c r="Q20" s="77">
        <v>605</v>
      </c>
      <c r="R20" s="191"/>
      <c r="S20" s="192"/>
      <c r="T20" s="192"/>
      <c r="U20" s="192"/>
      <c r="V20" s="192"/>
      <c r="W20" s="192"/>
      <c r="X20" s="193"/>
    </row>
    <row r="21" spans="1:24" ht="12" customHeight="1">
      <c r="A21" s="154">
        <v>15</v>
      </c>
      <c r="B21" s="113" t="s">
        <v>353</v>
      </c>
      <c r="C21" s="123"/>
      <c r="D21" s="124">
        <v>1915</v>
      </c>
      <c r="E21" s="125"/>
      <c r="F21" s="126"/>
      <c r="G21" s="127"/>
      <c r="H21" s="128"/>
      <c r="I21" s="129">
        <f t="shared" si="0"/>
        <v>1915</v>
      </c>
      <c r="J21" s="132"/>
      <c r="K21" s="131"/>
      <c r="L21" s="77"/>
      <c r="M21" s="77">
        <f t="shared" si="1"/>
        <v>0</v>
      </c>
      <c r="N21" s="77"/>
      <c r="O21" s="77"/>
      <c r="P21" s="77"/>
      <c r="Q21" s="77">
        <v>1915</v>
      </c>
      <c r="R21" s="191"/>
      <c r="S21" s="192"/>
      <c r="T21" s="192"/>
      <c r="U21" s="192"/>
      <c r="V21" s="192"/>
      <c r="W21" s="192"/>
      <c r="X21" s="193"/>
    </row>
    <row r="22" spans="1:24" ht="12" customHeight="1">
      <c r="A22" s="122">
        <v>16</v>
      </c>
      <c r="B22" s="113" t="s">
        <v>354</v>
      </c>
      <c r="C22" s="123">
        <v>2940</v>
      </c>
      <c r="D22" s="124"/>
      <c r="E22" s="125"/>
      <c r="F22" s="126"/>
      <c r="G22" s="127"/>
      <c r="H22" s="128"/>
      <c r="I22" s="129">
        <f t="shared" si="0"/>
        <v>2940</v>
      </c>
      <c r="J22" s="132"/>
      <c r="K22" s="131"/>
      <c r="L22" s="77">
        <v>100</v>
      </c>
      <c r="M22" s="77">
        <f t="shared" si="1"/>
        <v>0</v>
      </c>
      <c r="N22" s="77"/>
      <c r="O22" s="77"/>
      <c r="P22" s="77"/>
      <c r="Q22" s="77">
        <v>2940</v>
      </c>
      <c r="R22" s="191"/>
      <c r="S22" s="192"/>
      <c r="T22" s="192"/>
      <c r="U22" s="192"/>
      <c r="V22" s="192"/>
      <c r="W22" s="192"/>
      <c r="X22" s="193"/>
    </row>
    <row r="23" spans="1:24" ht="12" customHeight="1">
      <c r="A23" s="154">
        <v>17</v>
      </c>
      <c r="B23" s="174" t="s">
        <v>355</v>
      </c>
      <c r="C23" s="123"/>
      <c r="D23" s="124">
        <v>4038</v>
      </c>
      <c r="E23" s="125"/>
      <c r="F23" s="126"/>
      <c r="G23" s="127"/>
      <c r="H23" s="128"/>
      <c r="I23" s="129">
        <f t="shared" si="0"/>
        <v>4038</v>
      </c>
      <c r="J23" s="310" t="s">
        <v>492</v>
      </c>
      <c r="K23" s="131"/>
      <c r="L23" s="77"/>
      <c r="M23" s="77">
        <f t="shared" si="1"/>
        <v>0</v>
      </c>
      <c r="N23" s="77"/>
      <c r="O23" s="77"/>
      <c r="P23" s="77"/>
      <c r="Q23" s="77">
        <v>4038</v>
      </c>
      <c r="R23" s="191" t="s">
        <v>356</v>
      </c>
      <c r="S23" s="192"/>
      <c r="T23" s="192"/>
      <c r="U23" s="192"/>
      <c r="V23" s="192"/>
      <c r="W23" s="192"/>
      <c r="X23" s="193"/>
    </row>
    <row r="24" spans="1:24" ht="25.5">
      <c r="A24" s="154">
        <v>18</v>
      </c>
      <c r="B24" s="174" t="s">
        <v>357</v>
      </c>
      <c r="C24" s="123"/>
      <c r="D24" s="124">
        <v>3092</v>
      </c>
      <c r="E24" s="125"/>
      <c r="F24" s="126"/>
      <c r="G24" s="127"/>
      <c r="H24" s="128"/>
      <c r="I24" s="129">
        <f t="shared" si="0"/>
        <v>3092</v>
      </c>
      <c r="J24" s="174" t="s">
        <v>486</v>
      </c>
      <c r="K24" s="131"/>
      <c r="L24" s="77"/>
      <c r="M24" s="77">
        <f t="shared" si="1"/>
        <v>0</v>
      </c>
      <c r="N24" s="77"/>
      <c r="O24" s="77"/>
      <c r="P24" s="77">
        <v>3092</v>
      </c>
      <c r="Q24" s="77"/>
      <c r="R24" s="191"/>
      <c r="S24" s="192"/>
      <c r="T24" s="192"/>
      <c r="U24" s="192"/>
      <c r="V24" s="192"/>
      <c r="W24" s="192"/>
      <c r="X24" s="193"/>
    </row>
    <row r="25" spans="1:24" ht="12" customHeight="1">
      <c r="A25" s="135" t="s">
        <v>358</v>
      </c>
      <c r="B25" s="113" t="s">
        <v>359</v>
      </c>
      <c r="C25" s="123"/>
      <c r="D25" s="124"/>
      <c r="E25" s="125"/>
      <c r="F25" s="126">
        <v>5087</v>
      </c>
      <c r="G25" s="127"/>
      <c r="H25" s="128"/>
      <c r="I25" s="129">
        <f t="shared" si="0"/>
        <v>5087</v>
      </c>
      <c r="J25" s="132"/>
      <c r="K25" s="131"/>
      <c r="L25" s="77"/>
      <c r="M25" s="77">
        <f t="shared" si="1"/>
        <v>0</v>
      </c>
      <c r="N25" s="77"/>
      <c r="O25" s="77"/>
      <c r="P25" s="77"/>
      <c r="Q25" s="77">
        <v>5087</v>
      </c>
      <c r="R25" s="191"/>
      <c r="S25" s="192"/>
      <c r="T25" s="192"/>
      <c r="U25" s="192"/>
      <c r="V25" s="192"/>
      <c r="W25" s="192"/>
      <c r="X25" s="193"/>
    </row>
    <row r="26" spans="1:24" ht="12" customHeight="1">
      <c r="A26" s="135" t="s">
        <v>360</v>
      </c>
      <c r="B26" s="113" t="s">
        <v>361</v>
      </c>
      <c r="C26" s="123"/>
      <c r="D26" s="124"/>
      <c r="E26" s="125"/>
      <c r="F26" s="126">
        <v>20437</v>
      </c>
      <c r="G26" s="127"/>
      <c r="H26" s="128"/>
      <c r="I26" s="129">
        <f t="shared" si="0"/>
        <v>20437</v>
      </c>
      <c r="J26" s="132"/>
      <c r="K26" s="131"/>
      <c r="L26" s="77"/>
      <c r="M26" s="77">
        <f t="shared" si="1"/>
        <v>0</v>
      </c>
      <c r="N26" s="77"/>
      <c r="O26" s="77"/>
      <c r="P26" s="77"/>
      <c r="Q26" s="77">
        <v>20437</v>
      </c>
      <c r="R26" s="191"/>
      <c r="S26" s="192"/>
      <c r="T26" s="192"/>
      <c r="U26" s="192"/>
      <c r="V26" s="192"/>
      <c r="W26" s="192"/>
      <c r="X26" s="193"/>
    </row>
    <row r="27" spans="1:24" ht="12" customHeight="1">
      <c r="A27" s="122">
        <v>20</v>
      </c>
      <c r="B27" s="113" t="s">
        <v>362</v>
      </c>
      <c r="C27" s="123"/>
      <c r="D27" s="124"/>
      <c r="E27" s="125">
        <v>8925</v>
      </c>
      <c r="F27" s="126"/>
      <c r="G27" s="127"/>
      <c r="H27" s="128"/>
      <c r="I27" s="129">
        <f t="shared" si="0"/>
        <v>8925</v>
      </c>
      <c r="J27" s="132"/>
      <c r="K27" s="131"/>
      <c r="L27" s="77">
        <v>100</v>
      </c>
      <c r="M27" s="77">
        <f t="shared" si="1"/>
        <v>0</v>
      </c>
      <c r="N27" s="77"/>
      <c r="O27" s="77"/>
      <c r="P27" s="77"/>
      <c r="Q27" s="77">
        <v>8925</v>
      </c>
      <c r="R27" s="191" t="s">
        <v>363</v>
      </c>
      <c r="S27" s="192"/>
      <c r="T27" s="192"/>
      <c r="U27" s="192"/>
      <c r="V27" s="192"/>
      <c r="W27" s="192"/>
      <c r="X27" s="193"/>
    </row>
    <row r="28" spans="1:24" ht="12" customHeight="1">
      <c r="A28" s="154">
        <v>21</v>
      </c>
      <c r="B28" s="113" t="s">
        <v>364</v>
      </c>
      <c r="C28" s="123"/>
      <c r="D28" s="124">
        <v>2344</v>
      </c>
      <c r="E28" s="125"/>
      <c r="F28" s="126"/>
      <c r="G28" s="127"/>
      <c r="H28" s="128"/>
      <c r="I28" s="129">
        <f t="shared" si="0"/>
        <v>2344</v>
      </c>
      <c r="J28" s="132"/>
      <c r="K28" s="131"/>
      <c r="L28" s="77"/>
      <c r="M28" s="77">
        <f t="shared" si="1"/>
        <v>0</v>
      </c>
      <c r="N28" s="77"/>
      <c r="O28" s="77"/>
      <c r="P28" s="77"/>
      <c r="Q28" s="77">
        <v>2344</v>
      </c>
      <c r="R28" s="191"/>
      <c r="S28" s="192"/>
      <c r="T28" s="192"/>
      <c r="U28" s="192"/>
      <c r="V28" s="192"/>
      <c r="W28" s="192"/>
      <c r="X28" s="193"/>
    </row>
    <row r="29" spans="1:24" ht="12" customHeight="1">
      <c r="A29" s="122">
        <v>22</v>
      </c>
      <c r="B29" s="113" t="s">
        <v>365</v>
      </c>
      <c r="C29" s="123">
        <v>432</v>
      </c>
      <c r="D29" s="124"/>
      <c r="E29" s="125"/>
      <c r="F29" s="126"/>
      <c r="G29" s="127"/>
      <c r="H29" s="128"/>
      <c r="I29" s="129">
        <f t="shared" si="0"/>
        <v>432</v>
      </c>
      <c r="J29" s="132"/>
      <c r="K29" s="131"/>
      <c r="L29" s="77">
        <v>100</v>
      </c>
      <c r="M29" s="77">
        <f t="shared" si="1"/>
        <v>0</v>
      </c>
      <c r="N29" s="77"/>
      <c r="O29" s="77"/>
      <c r="P29" s="77"/>
      <c r="Q29" s="77">
        <v>432</v>
      </c>
      <c r="R29" s="191"/>
      <c r="S29" s="192"/>
      <c r="T29" s="192"/>
      <c r="U29" s="192"/>
      <c r="V29" s="192"/>
      <c r="W29" s="192"/>
      <c r="X29" s="193"/>
    </row>
    <row r="30" spans="1:24" ht="12" customHeight="1">
      <c r="A30" s="122">
        <v>23</v>
      </c>
      <c r="B30" s="113" t="s">
        <v>366</v>
      </c>
      <c r="C30" s="123">
        <v>1359</v>
      </c>
      <c r="D30" s="124"/>
      <c r="E30" s="125"/>
      <c r="F30" s="126"/>
      <c r="G30" s="127"/>
      <c r="H30" s="128"/>
      <c r="I30" s="133">
        <f t="shared" si="0"/>
        <v>1359</v>
      </c>
      <c r="J30" s="132"/>
      <c r="K30" s="131"/>
      <c r="L30" s="77"/>
      <c r="M30" s="77">
        <f t="shared" si="1"/>
        <v>0</v>
      </c>
      <c r="N30" s="77"/>
      <c r="O30" s="77"/>
      <c r="P30" s="77"/>
      <c r="Q30" s="77">
        <v>1359</v>
      </c>
      <c r="R30" s="191"/>
      <c r="S30" s="192"/>
      <c r="T30" s="192"/>
      <c r="U30" s="192"/>
      <c r="V30" s="192"/>
      <c r="W30" s="192"/>
      <c r="X30" s="193"/>
    </row>
    <row r="31" spans="1:24" ht="12" customHeight="1">
      <c r="A31" s="154">
        <v>24</v>
      </c>
      <c r="B31" s="113" t="s">
        <v>367</v>
      </c>
      <c r="C31" s="123"/>
      <c r="D31" s="124">
        <v>2332</v>
      </c>
      <c r="E31" s="125"/>
      <c r="F31" s="126"/>
      <c r="G31" s="127"/>
      <c r="H31" s="128"/>
      <c r="I31" s="129">
        <f t="shared" si="0"/>
        <v>2332</v>
      </c>
      <c r="J31" s="132"/>
      <c r="K31" s="131"/>
      <c r="L31" s="77"/>
      <c r="M31" s="77">
        <f t="shared" si="1"/>
        <v>0</v>
      </c>
      <c r="N31" s="77"/>
      <c r="O31" s="77"/>
      <c r="P31" s="77">
        <v>1370</v>
      </c>
      <c r="Q31" s="77">
        <v>962</v>
      </c>
      <c r="R31" s="191" t="s">
        <v>368</v>
      </c>
      <c r="S31" s="192"/>
      <c r="T31" s="192"/>
      <c r="U31" s="192"/>
      <c r="V31" s="192"/>
      <c r="W31" s="192"/>
      <c r="X31" s="193"/>
    </row>
    <row r="32" spans="1:24" ht="12" customHeight="1">
      <c r="A32" s="154">
        <v>25</v>
      </c>
      <c r="B32" s="113" t="s">
        <v>369</v>
      </c>
      <c r="C32" s="123"/>
      <c r="D32" s="124">
        <v>1410</v>
      </c>
      <c r="E32" s="125"/>
      <c r="F32" s="126"/>
      <c r="G32" s="127"/>
      <c r="H32" s="128"/>
      <c r="I32" s="129">
        <f t="shared" si="0"/>
        <v>1410</v>
      </c>
      <c r="J32" s="132"/>
      <c r="K32" s="131"/>
      <c r="L32" s="77">
        <v>100</v>
      </c>
      <c r="M32" s="77">
        <f t="shared" si="1"/>
        <v>0</v>
      </c>
      <c r="N32" s="77"/>
      <c r="O32" s="77"/>
      <c r="P32" s="77"/>
      <c r="Q32" s="77">
        <v>1410</v>
      </c>
      <c r="R32" s="191"/>
      <c r="S32" s="192"/>
      <c r="T32" s="192"/>
      <c r="U32" s="192"/>
      <c r="V32" s="192"/>
      <c r="W32" s="192"/>
      <c r="X32" s="193"/>
    </row>
    <row r="33" spans="1:24" ht="12" customHeight="1">
      <c r="A33" s="122">
        <v>26</v>
      </c>
      <c r="B33" s="113" t="s">
        <v>370</v>
      </c>
      <c r="C33" s="123">
        <v>1722</v>
      </c>
      <c r="D33" s="124"/>
      <c r="E33" s="125"/>
      <c r="F33" s="126"/>
      <c r="G33" s="127"/>
      <c r="H33" s="128"/>
      <c r="I33" s="133">
        <f t="shared" si="0"/>
        <v>1722</v>
      </c>
      <c r="J33" s="132"/>
      <c r="K33" s="131"/>
      <c r="L33" s="77"/>
      <c r="M33" s="77">
        <f t="shared" si="1"/>
        <v>0</v>
      </c>
      <c r="N33" s="77"/>
      <c r="O33" s="77"/>
      <c r="P33" s="77"/>
      <c r="Q33" s="77">
        <v>1722</v>
      </c>
      <c r="R33" s="191"/>
      <c r="S33" s="192"/>
      <c r="T33" s="192"/>
      <c r="U33" s="192"/>
      <c r="V33" s="192"/>
      <c r="W33" s="192"/>
      <c r="X33" s="193"/>
    </row>
    <row r="34" spans="1:24" ht="12" customHeight="1">
      <c r="A34" s="154">
        <v>27</v>
      </c>
      <c r="B34" s="113" t="s">
        <v>371</v>
      </c>
      <c r="C34" s="123"/>
      <c r="D34" s="124">
        <v>2834</v>
      </c>
      <c r="E34" s="125"/>
      <c r="F34" s="126"/>
      <c r="G34" s="127"/>
      <c r="H34" s="128"/>
      <c r="I34" s="133">
        <f t="shared" si="0"/>
        <v>2834</v>
      </c>
      <c r="J34" s="132"/>
      <c r="K34" s="131"/>
      <c r="L34" s="77">
        <v>100</v>
      </c>
      <c r="M34" s="77">
        <f t="shared" si="1"/>
        <v>0</v>
      </c>
      <c r="N34" s="77"/>
      <c r="O34" s="77"/>
      <c r="P34" s="77"/>
      <c r="Q34" s="77">
        <v>2834</v>
      </c>
      <c r="R34" s="191"/>
      <c r="S34" s="192"/>
      <c r="T34" s="192"/>
      <c r="U34" s="192"/>
      <c r="V34" s="192"/>
      <c r="W34" s="192"/>
      <c r="X34" s="193"/>
    </row>
    <row r="35" spans="1:24" ht="12" customHeight="1">
      <c r="A35" s="122">
        <v>28</v>
      </c>
      <c r="B35" s="113" t="s">
        <v>372</v>
      </c>
      <c r="C35" s="123">
        <v>879</v>
      </c>
      <c r="D35" s="124"/>
      <c r="E35" s="125"/>
      <c r="F35" s="126"/>
      <c r="G35" s="127"/>
      <c r="H35" s="128"/>
      <c r="I35" s="129">
        <f t="shared" si="0"/>
        <v>879</v>
      </c>
      <c r="J35" s="132"/>
      <c r="K35" s="131"/>
      <c r="L35" s="77"/>
      <c r="M35" s="77">
        <f t="shared" si="1"/>
        <v>0</v>
      </c>
      <c r="N35" s="77"/>
      <c r="O35" s="77"/>
      <c r="P35" s="77"/>
      <c r="Q35" s="77">
        <v>879</v>
      </c>
      <c r="R35" s="191"/>
      <c r="S35" s="192"/>
      <c r="T35" s="192"/>
      <c r="U35" s="192"/>
      <c r="V35" s="192"/>
      <c r="W35" s="192"/>
      <c r="X35" s="193"/>
    </row>
    <row r="36" spans="1:24" ht="12" customHeight="1">
      <c r="A36" s="136" t="s">
        <v>373</v>
      </c>
      <c r="B36" s="113" t="s">
        <v>374</v>
      </c>
      <c r="C36" s="123">
        <v>1511</v>
      </c>
      <c r="D36" s="124"/>
      <c r="E36" s="125"/>
      <c r="F36" s="126"/>
      <c r="G36" s="127"/>
      <c r="H36" s="128"/>
      <c r="I36" s="129">
        <f t="shared" si="0"/>
        <v>1511</v>
      </c>
      <c r="J36" s="132"/>
      <c r="K36" s="131"/>
      <c r="L36" s="77"/>
      <c r="M36" s="77">
        <f t="shared" si="1"/>
        <v>0</v>
      </c>
      <c r="N36" s="77"/>
      <c r="O36" s="77"/>
      <c r="P36" s="77"/>
      <c r="Q36" s="77">
        <v>1511</v>
      </c>
      <c r="R36" s="191"/>
      <c r="S36" s="192"/>
      <c r="T36" s="192"/>
      <c r="U36" s="192"/>
      <c r="V36" s="192"/>
      <c r="W36" s="192"/>
      <c r="X36" s="193"/>
    </row>
    <row r="37" spans="1:24" ht="12" customHeight="1">
      <c r="A37" s="136" t="s">
        <v>375</v>
      </c>
      <c r="B37" s="113" t="s">
        <v>376</v>
      </c>
      <c r="C37" s="123">
        <v>2683</v>
      </c>
      <c r="D37" s="124"/>
      <c r="E37" s="125"/>
      <c r="F37" s="126"/>
      <c r="G37" s="127"/>
      <c r="H37" s="128"/>
      <c r="I37" s="129">
        <f t="shared" si="0"/>
        <v>2683</v>
      </c>
      <c r="J37" s="132"/>
      <c r="K37" s="131"/>
      <c r="L37" s="77"/>
      <c r="M37" s="77">
        <f t="shared" si="1"/>
        <v>0</v>
      </c>
      <c r="N37" s="77"/>
      <c r="O37" s="77"/>
      <c r="P37" s="77"/>
      <c r="Q37" s="77">
        <v>2683</v>
      </c>
      <c r="R37" s="191"/>
      <c r="S37" s="192"/>
      <c r="T37" s="192"/>
      <c r="U37" s="192"/>
      <c r="V37" s="192"/>
      <c r="W37" s="192"/>
      <c r="X37" s="193"/>
    </row>
    <row r="38" spans="1:24" ht="12" customHeight="1">
      <c r="A38" s="136" t="s">
        <v>377</v>
      </c>
      <c r="B38" s="113" t="s">
        <v>378</v>
      </c>
      <c r="C38" s="123">
        <v>2536</v>
      </c>
      <c r="D38" s="124"/>
      <c r="E38" s="125"/>
      <c r="F38" s="126"/>
      <c r="G38" s="127"/>
      <c r="H38" s="128"/>
      <c r="I38" s="129">
        <f t="shared" si="0"/>
        <v>2536</v>
      </c>
      <c r="J38" s="132"/>
      <c r="K38" s="131"/>
      <c r="L38" s="77"/>
      <c r="M38" s="77">
        <f t="shared" si="1"/>
        <v>0</v>
      </c>
      <c r="N38" s="77"/>
      <c r="O38" s="77"/>
      <c r="P38" s="77"/>
      <c r="Q38" s="77">
        <v>2536</v>
      </c>
      <c r="R38" s="191"/>
      <c r="S38" s="192"/>
      <c r="T38" s="192"/>
      <c r="U38" s="192"/>
      <c r="V38" s="192"/>
      <c r="W38" s="192"/>
      <c r="X38" s="193"/>
    </row>
    <row r="39" spans="1:24" ht="12" customHeight="1">
      <c r="A39" s="154">
        <v>30</v>
      </c>
      <c r="B39" s="113" t="s">
        <v>379</v>
      </c>
      <c r="C39" s="123"/>
      <c r="D39" s="124">
        <v>3100</v>
      </c>
      <c r="E39" s="125"/>
      <c r="F39" s="126"/>
      <c r="G39" s="127"/>
      <c r="H39" s="128"/>
      <c r="I39" s="129">
        <f t="shared" si="0"/>
        <v>3100</v>
      </c>
      <c r="J39" s="132"/>
      <c r="K39" s="131"/>
      <c r="L39" s="77">
        <v>100</v>
      </c>
      <c r="M39" s="77">
        <f t="shared" si="1"/>
        <v>0</v>
      </c>
      <c r="N39" s="77"/>
      <c r="O39" s="77"/>
      <c r="P39" s="77"/>
      <c r="Q39" s="77">
        <v>3100</v>
      </c>
      <c r="R39" s="191"/>
      <c r="S39" s="192"/>
      <c r="T39" s="192"/>
      <c r="U39" s="192"/>
      <c r="V39" s="192"/>
      <c r="W39" s="192"/>
      <c r="X39" s="193"/>
    </row>
    <row r="40" spans="1:24" ht="12" customHeight="1">
      <c r="A40" s="154">
        <v>31</v>
      </c>
      <c r="B40" s="113" t="s">
        <v>380</v>
      </c>
      <c r="C40" s="123"/>
      <c r="D40" s="124">
        <v>1221</v>
      </c>
      <c r="E40" s="125"/>
      <c r="F40" s="126"/>
      <c r="G40" s="127"/>
      <c r="H40" s="128"/>
      <c r="I40" s="129">
        <f t="shared" si="0"/>
        <v>1221</v>
      </c>
      <c r="J40" s="132"/>
      <c r="K40" s="131"/>
      <c r="L40" s="77"/>
      <c r="M40" s="77">
        <f t="shared" si="1"/>
        <v>0</v>
      </c>
      <c r="N40" s="77"/>
      <c r="O40" s="77"/>
      <c r="P40" s="77"/>
      <c r="Q40" s="77">
        <v>1221</v>
      </c>
      <c r="R40" s="191"/>
      <c r="S40" s="192"/>
      <c r="T40" s="192"/>
      <c r="U40" s="192"/>
      <c r="V40" s="192"/>
      <c r="W40" s="192"/>
      <c r="X40" s="193"/>
    </row>
    <row r="41" spans="1:24" ht="12" customHeight="1">
      <c r="A41" s="181">
        <v>32</v>
      </c>
      <c r="B41" s="174" t="s">
        <v>381</v>
      </c>
      <c r="C41" s="123"/>
      <c r="D41" s="124">
        <v>5500</v>
      </c>
      <c r="E41" s="125"/>
      <c r="F41" s="126"/>
      <c r="G41" s="127"/>
      <c r="H41" s="128"/>
      <c r="I41" s="129">
        <f t="shared" si="0"/>
        <v>5500</v>
      </c>
      <c r="J41" s="176" t="s">
        <v>485</v>
      </c>
      <c r="K41" s="131"/>
      <c r="L41" s="77">
        <v>100</v>
      </c>
      <c r="M41" s="77">
        <f t="shared" si="1"/>
        <v>0</v>
      </c>
      <c r="N41" s="77"/>
      <c r="O41" s="77"/>
      <c r="P41" s="77">
        <v>5500</v>
      </c>
      <c r="Q41" s="77"/>
      <c r="R41" s="191"/>
      <c r="S41" s="192"/>
      <c r="T41" s="192"/>
      <c r="U41" s="192"/>
      <c r="V41" s="192"/>
      <c r="W41" s="192"/>
      <c r="X41" s="193"/>
    </row>
    <row r="42" spans="1:24" ht="12" customHeight="1">
      <c r="A42" s="122">
        <v>33</v>
      </c>
      <c r="B42" s="113" t="s">
        <v>382</v>
      </c>
      <c r="C42" s="123">
        <v>764</v>
      </c>
      <c r="D42" s="124"/>
      <c r="E42" s="125"/>
      <c r="F42" s="126"/>
      <c r="G42" s="127"/>
      <c r="H42" s="128"/>
      <c r="I42" s="129">
        <f t="shared" si="0"/>
        <v>764</v>
      </c>
      <c r="J42" s="132"/>
      <c r="K42" s="131"/>
      <c r="L42" s="77">
        <v>100</v>
      </c>
      <c r="M42" s="77">
        <f t="shared" si="1"/>
        <v>0</v>
      </c>
      <c r="N42" s="77"/>
      <c r="O42" s="77"/>
      <c r="P42" s="77"/>
      <c r="Q42" s="77">
        <v>764</v>
      </c>
      <c r="R42" s="191"/>
      <c r="S42" s="192"/>
      <c r="T42" s="192"/>
      <c r="U42" s="192"/>
      <c r="V42" s="192"/>
      <c r="W42" s="192"/>
      <c r="X42" s="193"/>
    </row>
    <row r="43" spans="1:24" ht="12" customHeight="1">
      <c r="A43" s="154">
        <v>34</v>
      </c>
      <c r="B43" s="113" t="s">
        <v>383</v>
      </c>
      <c r="C43" s="123"/>
      <c r="D43" s="124">
        <v>246</v>
      </c>
      <c r="E43" s="125"/>
      <c r="F43" s="126"/>
      <c r="G43" s="127"/>
      <c r="H43" s="128"/>
      <c r="I43" s="129">
        <f t="shared" si="0"/>
        <v>246</v>
      </c>
      <c r="J43" s="132"/>
      <c r="K43" s="131"/>
      <c r="L43" s="77"/>
      <c r="M43" s="77">
        <f t="shared" si="1"/>
        <v>0</v>
      </c>
      <c r="N43" s="77"/>
      <c r="O43" s="77"/>
      <c r="P43" s="77"/>
      <c r="Q43" s="77">
        <v>246</v>
      </c>
      <c r="R43" s="191"/>
      <c r="S43" s="192"/>
      <c r="T43" s="192"/>
      <c r="U43" s="192"/>
      <c r="V43" s="192"/>
      <c r="W43" s="192"/>
      <c r="X43" s="193"/>
    </row>
    <row r="44" spans="1:24" ht="12" customHeight="1">
      <c r="A44" s="122">
        <v>35</v>
      </c>
      <c r="B44" s="113" t="s">
        <v>384</v>
      </c>
      <c r="C44" s="137"/>
      <c r="D44" s="138"/>
      <c r="E44" s="139"/>
      <c r="F44" s="140">
        <v>9688</v>
      </c>
      <c r="G44" s="141"/>
      <c r="H44" s="142"/>
      <c r="I44" s="143">
        <f>SUM(C44:H44)</f>
        <v>9688</v>
      </c>
      <c r="J44" s="132"/>
      <c r="K44" s="131"/>
      <c r="L44" s="77"/>
      <c r="M44" s="77">
        <f t="shared" si="1"/>
        <v>0</v>
      </c>
      <c r="N44" s="77"/>
      <c r="O44" s="77"/>
      <c r="P44" s="77"/>
      <c r="Q44" s="77">
        <v>9688</v>
      </c>
      <c r="R44" s="191"/>
      <c r="S44" s="192"/>
      <c r="T44" s="192"/>
      <c r="U44" s="192"/>
      <c r="V44" s="192"/>
      <c r="W44" s="192"/>
      <c r="X44" s="193"/>
    </row>
    <row r="45" spans="1:24" ht="12" customHeight="1">
      <c r="A45" s="154">
        <v>36</v>
      </c>
      <c r="B45" s="113" t="s">
        <v>385</v>
      </c>
      <c r="C45" s="137"/>
      <c r="D45" s="138">
        <v>2515</v>
      </c>
      <c r="E45" s="139"/>
      <c r="F45" s="140"/>
      <c r="G45" s="141"/>
      <c r="H45" s="142"/>
      <c r="I45" s="144">
        <f>SUM(C45:H45)</f>
        <v>2515</v>
      </c>
      <c r="J45" s="132"/>
      <c r="K45" s="131"/>
      <c r="L45" s="77">
        <v>100</v>
      </c>
      <c r="M45" s="77">
        <f t="shared" si="1"/>
        <v>0</v>
      </c>
      <c r="N45" s="77"/>
      <c r="O45" s="77"/>
      <c r="P45" s="77"/>
      <c r="Q45" s="77">
        <v>2515</v>
      </c>
      <c r="R45" s="191"/>
      <c r="S45" s="192"/>
      <c r="T45" s="192"/>
      <c r="U45" s="192"/>
      <c r="V45" s="192"/>
      <c r="W45" s="192"/>
      <c r="X45" s="193"/>
    </row>
    <row r="46" spans="1:24" ht="12" customHeight="1">
      <c r="A46" s="122">
        <v>37</v>
      </c>
      <c r="B46" s="113" t="s">
        <v>386</v>
      </c>
      <c r="C46" s="137"/>
      <c r="D46" s="138"/>
      <c r="E46" s="139"/>
      <c r="F46" s="140">
        <v>61260</v>
      </c>
      <c r="G46" s="141"/>
      <c r="H46" s="142"/>
      <c r="I46" s="143">
        <f aca="true" t="shared" si="2" ref="I46:I52">SUM(C46:H46)</f>
        <v>61260</v>
      </c>
      <c r="J46" s="132"/>
      <c r="K46" s="131"/>
      <c r="L46" s="77">
        <v>100</v>
      </c>
      <c r="M46" s="77">
        <f t="shared" si="1"/>
        <v>0</v>
      </c>
      <c r="N46" s="77"/>
      <c r="O46" s="77"/>
      <c r="P46" s="77"/>
      <c r="Q46" s="77">
        <v>61260</v>
      </c>
      <c r="R46" s="191"/>
      <c r="S46" s="192"/>
      <c r="T46" s="192"/>
      <c r="U46" s="192"/>
      <c r="V46" s="192"/>
      <c r="W46" s="192"/>
      <c r="X46" s="193"/>
    </row>
    <row r="47" spans="1:24" ht="12" customHeight="1">
      <c r="A47" s="122">
        <v>38</v>
      </c>
      <c r="B47" s="113" t="s">
        <v>387</v>
      </c>
      <c r="C47" s="137">
        <v>299</v>
      </c>
      <c r="D47" s="138"/>
      <c r="E47" s="139"/>
      <c r="F47" s="140"/>
      <c r="G47" s="141"/>
      <c r="H47" s="142"/>
      <c r="I47" s="143">
        <f t="shared" si="2"/>
        <v>299</v>
      </c>
      <c r="J47" s="132"/>
      <c r="K47" s="131"/>
      <c r="L47" s="77">
        <v>100</v>
      </c>
      <c r="M47" s="77">
        <f t="shared" si="1"/>
        <v>0</v>
      </c>
      <c r="N47" s="77"/>
      <c r="O47" s="77"/>
      <c r="P47" s="77"/>
      <c r="Q47" s="77">
        <v>299</v>
      </c>
      <c r="R47" s="191"/>
      <c r="S47" s="192"/>
      <c r="T47" s="192"/>
      <c r="U47" s="192"/>
      <c r="V47" s="192"/>
      <c r="W47" s="192"/>
      <c r="X47" s="193"/>
    </row>
    <row r="48" spans="1:24" ht="12" customHeight="1">
      <c r="A48" s="122">
        <v>39</v>
      </c>
      <c r="B48" s="113" t="s">
        <v>388</v>
      </c>
      <c r="C48" s="137">
        <v>115</v>
      </c>
      <c r="D48" s="138"/>
      <c r="E48" s="139"/>
      <c r="F48" s="140"/>
      <c r="G48" s="141"/>
      <c r="H48" s="142"/>
      <c r="I48" s="143">
        <f t="shared" si="2"/>
        <v>115</v>
      </c>
      <c r="J48" s="132"/>
      <c r="K48" s="131"/>
      <c r="L48" s="77">
        <v>10</v>
      </c>
      <c r="M48" s="77"/>
      <c r="N48" s="77"/>
      <c r="O48" s="77"/>
      <c r="P48" s="77"/>
      <c r="Q48" s="77">
        <v>115</v>
      </c>
      <c r="R48" s="191"/>
      <c r="S48" s="192"/>
      <c r="T48" s="192"/>
      <c r="U48" s="192"/>
      <c r="V48" s="192"/>
      <c r="W48" s="192"/>
      <c r="X48" s="193"/>
    </row>
    <row r="49" spans="1:24" ht="12.75">
      <c r="A49" s="154">
        <v>40</v>
      </c>
      <c r="B49" s="174" t="s">
        <v>389</v>
      </c>
      <c r="C49" s="137"/>
      <c r="D49" s="138">
        <v>1500</v>
      </c>
      <c r="E49" s="139"/>
      <c r="F49" s="140"/>
      <c r="G49" s="141"/>
      <c r="H49" s="142"/>
      <c r="I49" s="143">
        <f t="shared" si="2"/>
        <v>1500</v>
      </c>
      <c r="J49" s="177" t="s">
        <v>487</v>
      </c>
      <c r="K49" s="131"/>
      <c r="L49" s="77">
        <v>100</v>
      </c>
      <c r="M49" s="77">
        <f t="shared" si="1"/>
        <v>0</v>
      </c>
      <c r="N49" s="77"/>
      <c r="O49" s="77"/>
      <c r="P49" s="77">
        <v>1000</v>
      </c>
      <c r="Q49" s="77">
        <v>500</v>
      </c>
      <c r="R49" s="191"/>
      <c r="S49" s="192"/>
      <c r="T49" s="192"/>
      <c r="U49" s="192"/>
      <c r="V49" s="192"/>
      <c r="W49" s="192"/>
      <c r="X49" s="193"/>
    </row>
    <row r="50" spans="1:24" ht="12" customHeight="1">
      <c r="A50" s="122">
        <v>41</v>
      </c>
      <c r="B50" s="113" t="s">
        <v>390</v>
      </c>
      <c r="C50" s="137">
        <v>7500</v>
      </c>
      <c r="D50" s="138"/>
      <c r="E50" s="139"/>
      <c r="F50" s="140"/>
      <c r="G50" s="141"/>
      <c r="H50" s="142"/>
      <c r="I50" s="143">
        <f t="shared" si="2"/>
        <v>7500</v>
      </c>
      <c r="J50" s="132"/>
      <c r="K50" s="131"/>
      <c r="L50" s="77">
        <v>100</v>
      </c>
      <c r="M50" s="77">
        <f t="shared" si="1"/>
        <v>0</v>
      </c>
      <c r="N50" s="77"/>
      <c r="O50" s="77"/>
      <c r="P50" s="77"/>
      <c r="Q50" s="77">
        <v>7500</v>
      </c>
      <c r="R50" s="191"/>
      <c r="S50" s="192"/>
      <c r="T50" s="192"/>
      <c r="U50" s="192"/>
      <c r="V50" s="192"/>
      <c r="W50" s="192"/>
      <c r="X50" s="193"/>
    </row>
    <row r="51" spans="1:24" ht="12" customHeight="1">
      <c r="A51" s="122">
        <v>42</v>
      </c>
      <c r="B51" s="113" t="s">
        <v>391</v>
      </c>
      <c r="C51" s="137">
        <v>70</v>
      </c>
      <c r="D51" s="138"/>
      <c r="E51" s="139"/>
      <c r="F51" s="140"/>
      <c r="G51" s="141"/>
      <c r="H51" s="142"/>
      <c r="I51" s="143">
        <f t="shared" si="2"/>
        <v>70</v>
      </c>
      <c r="J51" s="132"/>
      <c r="K51" s="131"/>
      <c r="L51" s="77"/>
      <c r="M51" s="77">
        <f t="shared" si="1"/>
        <v>0</v>
      </c>
      <c r="N51" s="77"/>
      <c r="O51" s="77"/>
      <c r="P51" s="77"/>
      <c r="Q51" s="77">
        <v>70</v>
      </c>
      <c r="R51" s="191"/>
      <c r="S51" s="192"/>
      <c r="T51" s="192"/>
      <c r="U51" s="192"/>
      <c r="V51" s="192"/>
      <c r="W51" s="192"/>
      <c r="X51" s="193"/>
    </row>
    <row r="52" spans="1:24" ht="12" customHeight="1">
      <c r="A52" s="122">
        <v>43</v>
      </c>
      <c r="B52" s="113" t="s">
        <v>392</v>
      </c>
      <c r="C52" s="137"/>
      <c r="D52" s="138"/>
      <c r="E52" s="139"/>
      <c r="F52" s="140"/>
      <c r="G52" s="141"/>
      <c r="H52" s="142"/>
      <c r="I52" s="143">
        <f t="shared" si="2"/>
        <v>0</v>
      </c>
      <c r="J52" s="145" t="s">
        <v>393</v>
      </c>
      <c r="K52" s="131"/>
      <c r="L52" s="77"/>
      <c r="M52" s="77">
        <f t="shared" si="1"/>
        <v>0</v>
      </c>
      <c r="N52" s="77"/>
      <c r="O52" s="77"/>
      <c r="P52" s="77"/>
      <c r="Q52" s="77"/>
      <c r="R52" s="191"/>
      <c r="S52" s="192"/>
      <c r="T52" s="192"/>
      <c r="U52" s="192"/>
      <c r="V52" s="192"/>
      <c r="W52" s="192"/>
      <c r="X52" s="193"/>
    </row>
    <row r="53" spans="1:24" ht="38.25">
      <c r="A53" s="122"/>
      <c r="B53" s="146" t="s">
        <v>447</v>
      </c>
      <c r="C53" s="143"/>
      <c r="D53" s="143"/>
      <c r="E53" s="143"/>
      <c r="F53" s="143"/>
      <c r="G53" s="143"/>
      <c r="H53" s="143"/>
      <c r="I53" s="143">
        <f>SUM(C53:H53)</f>
        <v>0</v>
      </c>
      <c r="J53" s="147" t="s">
        <v>333</v>
      </c>
      <c r="K53" s="131"/>
      <c r="L53" s="77"/>
      <c r="M53" s="77">
        <f>(K53/100*L53)</f>
        <v>0</v>
      </c>
      <c r="N53" s="77"/>
      <c r="O53" s="77"/>
      <c r="P53" s="77"/>
      <c r="Q53" s="77"/>
      <c r="R53" s="191"/>
      <c r="S53" s="192"/>
      <c r="T53" s="192"/>
      <c r="U53" s="192"/>
      <c r="V53" s="192"/>
      <c r="W53" s="192"/>
      <c r="X53" s="193"/>
    </row>
    <row r="54" spans="1:24" ht="12.75">
      <c r="A54" s="122" t="s">
        <v>2</v>
      </c>
      <c r="B54" s="119" t="s">
        <v>394</v>
      </c>
      <c r="C54" s="143"/>
      <c r="D54" s="143"/>
      <c r="E54" s="143"/>
      <c r="F54" s="143">
        <v>300</v>
      </c>
      <c r="G54" s="143"/>
      <c r="H54" s="143"/>
      <c r="I54" s="143">
        <f>SUM(C54:H54)</f>
        <v>300</v>
      </c>
      <c r="J54" s="148" t="s">
        <v>395</v>
      </c>
      <c r="K54" s="131"/>
      <c r="L54" s="77"/>
      <c r="M54" s="77">
        <f>(K54/100*L54)</f>
        <v>0</v>
      </c>
      <c r="N54" s="77"/>
      <c r="O54" s="143">
        <v>300</v>
      </c>
      <c r="P54" s="143"/>
      <c r="Q54" s="77"/>
      <c r="R54" s="191"/>
      <c r="S54" s="192"/>
      <c r="T54" s="192"/>
      <c r="U54" s="192"/>
      <c r="V54" s="192"/>
      <c r="W54" s="192"/>
      <c r="X54" s="193"/>
    </row>
    <row r="55" spans="1:25" ht="12" customHeight="1">
      <c r="A55" s="154">
        <v>44</v>
      </c>
      <c r="B55" s="113" t="s">
        <v>18</v>
      </c>
      <c r="C55" s="10"/>
      <c r="D55" s="16">
        <v>2046</v>
      </c>
      <c r="E55" s="18"/>
      <c r="F55" s="20"/>
      <c r="G55" s="33"/>
      <c r="H55" s="30"/>
      <c r="I55" s="54">
        <f aca="true" t="shared" si="3" ref="I55:I92">SUM(C55:H55)</f>
        <v>2046</v>
      </c>
      <c r="J55" s="71"/>
      <c r="K55" s="80"/>
      <c r="L55" s="36">
        <v>100</v>
      </c>
      <c r="M55" s="77">
        <f>(K55/100*L55)</f>
        <v>0</v>
      </c>
      <c r="N55" s="77"/>
      <c r="O55" s="77"/>
      <c r="P55" s="77"/>
      <c r="Q55" s="77">
        <v>2046</v>
      </c>
      <c r="R55" s="191"/>
      <c r="S55" s="192"/>
      <c r="T55" s="192"/>
      <c r="U55" s="192"/>
      <c r="V55" s="192"/>
      <c r="W55" s="192"/>
      <c r="X55" s="192"/>
      <c r="Y55" s="193"/>
    </row>
    <row r="56" spans="1:25" ht="12" customHeight="1">
      <c r="A56" s="51">
        <v>45</v>
      </c>
      <c r="B56" s="113" t="s">
        <v>456</v>
      </c>
      <c r="C56" s="10">
        <v>2868</v>
      </c>
      <c r="D56" s="16"/>
      <c r="E56" s="18"/>
      <c r="F56" s="20"/>
      <c r="G56" s="33"/>
      <c r="H56" s="30"/>
      <c r="I56" s="54">
        <f t="shared" si="3"/>
        <v>2868</v>
      </c>
      <c r="J56" s="71"/>
      <c r="K56" s="80"/>
      <c r="L56" s="36">
        <v>100</v>
      </c>
      <c r="M56" s="77">
        <f>(K56/100*L56)</f>
        <v>0</v>
      </c>
      <c r="N56" s="77"/>
      <c r="O56" s="77"/>
      <c r="P56" s="77"/>
      <c r="Q56" s="77">
        <v>2868</v>
      </c>
      <c r="R56" s="191"/>
      <c r="S56" s="192"/>
      <c r="T56" s="192"/>
      <c r="U56" s="192"/>
      <c r="V56" s="192"/>
      <c r="W56" s="192"/>
      <c r="X56" s="192"/>
      <c r="Y56" s="193"/>
    </row>
    <row r="57" spans="1:25" ht="12" customHeight="1">
      <c r="A57" s="51" t="s">
        <v>457</v>
      </c>
      <c r="B57" s="113" t="s">
        <v>458</v>
      </c>
      <c r="C57" s="10">
        <v>59</v>
      </c>
      <c r="D57" s="16"/>
      <c r="E57" s="18"/>
      <c r="F57" s="20"/>
      <c r="G57" s="33"/>
      <c r="H57" s="30"/>
      <c r="I57" s="54">
        <f t="shared" si="3"/>
        <v>59</v>
      </c>
      <c r="J57" s="71"/>
      <c r="K57" s="80"/>
      <c r="L57" s="36"/>
      <c r="M57" s="77"/>
      <c r="N57" s="77"/>
      <c r="O57" s="77"/>
      <c r="P57" s="77"/>
      <c r="Q57" s="77">
        <v>59</v>
      </c>
      <c r="R57" s="149"/>
      <c r="S57" s="150"/>
      <c r="T57" s="150"/>
      <c r="U57" s="150"/>
      <c r="V57" s="150"/>
      <c r="W57" s="150"/>
      <c r="X57" s="150"/>
      <c r="Y57" s="151"/>
    </row>
    <row r="58" spans="1:25" ht="12" customHeight="1">
      <c r="A58" s="51">
        <v>46</v>
      </c>
      <c r="B58" s="113" t="s">
        <v>37</v>
      </c>
      <c r="C58" s="10"/>
      <c r="D58" s="16"/>
      <c r="E58" s="18"/>
      <c r="F58" s="20">
        <v>68830</v>
      </c>
      <c r="G58" s="33"/>
      <c r="H58" s="30"/>
      <c r="I58" s="54">
        <f t="shared" si="3"/>
        <v>68830</v>
      </c>
      <c r="J58" s="71"/>
      <c r="K58" s="80"/>
      <c r="L58" s="36"/>
      <c r="M58" s="77">
        <f>(K58/100*L58)</f>
        <v>0</v>
      </c>
      <c r="N58" s="77"/>
      <c r="O58" s="77"/>
      <c r="P58" s="77"/>
      <c r="Q58" s="77">
        <v>68830</v>
      </c>
      <c r="R58" s="191"/>
      <c r="S58" s="192"/>
      <c r="T58" s="192"/>
      <c r="U58" s="192"/>
      <c r="V58" s="192"/>
      <c r="W58" s="192"/>
      <c r="X58" s="192"/>
      <c r="Y58" s="193"/>
    </row>
    <row r="59" spans="1:25" ht="12" customHeight="1">
      <c r="A59" s="51" t="s">
        <v>449</v>
      </c>
      <c r="B59" s="113" t="s">
        <v>48</v>
      </c>
      <c r="C59" s="10"/>
      <c r="D59" s="16"/>
      <c r="E59" s="18"/>
      <c r="F59" s="20">
        <v>4620</v>
      </c>
      <c r="G59" s="33"/>
      <c r="H59" s="30"/>
      <c r="I59" s="54">
        <f t="shared" si="3"/>
        <v>4620</v>
      </c>
      <c r="J59" s="71"/>
      <c r="K59" s="80"/>
      <c r="L59" s="36">
        <v>100</v>
      </c>
      <c r="M59" s="77"/>
      <c r="N59" s="77"/>
      <c r="O59" s="77"/>
      <c r="P59" s="77"/>
      <c r="Q59" s="77">
        <v>4620</v>
      </c>
      <c r="R59" s="191"/>
      <c r="S59" s="192"/>
      <c r="T59" s="192"/>
      <c r="U59" s="192"/>
      <c r="V59" s="192"/>
      <c r="W59" s="192"/>
      <c r="X59" s="192"/>
      <c r="Y59" s="193"/>
    </row>
    <row r="60" spans="1:25" ht="12" customHeight="1">
      <c r="A60" s="51">
        <v>47</v>
      </c>
      <c r="B60" s="113" t="s">
        <v>20</v>
      </c>
      <c r="C60" s="10">
        <v>1800</v>
      </c>
      <c r="D60" s="16"/>
      <c r="E60" s="18"/>
      <c r="F60" s="20"/>
      <c r="G60" s="33"/>
      <c r="H60" s="30"/>
      <c r="I60" s="54">
        <f t="shared" si="3"/>
        <v>1800</v>
      </c>
      <c r="J60" s="71"/>
      <c r="K60" s="80"/>
      <c r="L60" s="36">
        <v>100</v>
      </c>
      <c r="M60" s="77">
        <f aca="true" t="shared" si="4" ref="M60:M92">(K60/100*L60)</f>
        <v>0</v>
      </c>
      <c r="N60" s="77"/>
      <c r="O60" s="77"/>
      <c r="P60" s="77"/>
      <c r="Q60" s="77">
        <v>1800</v>
      </c>
      <c r="R60" s="191"/>
      <c r="S60" s="192"/>
      <c r="T60" s="192"/>
      <c r="U60" s="192"/>
      <c r="V60" s="192"/>
      <c r="W60" s="192"/>
      <c r="X60" s="192"/>
      <c r="Y60" s="193"/>
    </row>
    <row r="61" spans="1:25" ht="25.5">
      <c r="A61" s="52" t="s">
        <v>450</v>
      </c>
      <c r="B61" s="113" t="s">
        <v>459</v>
      </c>
      <c r="C61" s="10">
        <v>34</v>
      </c>
      <c r="D61" s="16"/>
      <c r="E61" s="18"/>
      <c r="F61" s="20"/>
      <c r="G61" s="33"/>
      <c r="H61" s="30"/>
      <c r="I61" s="54">
        <f t="shared" si="3"/>
        <v>34</v>
      </c>
      <c r="J61" s="71"/>
      <c r="K61" s="80"/>
      <c r="L61" s="36">
        <v>100</v>
      </c>
      <c r="M61" s="77">
        <f t="shared" si="4"/>
        <v>0</v>
      </c>
      <c r="N61" s="77"/>
      <c r="O61" s="77"/>
      <c r="P61" s="77"/>
      <c r="Q61" s="77">
        <v>34</v>
      </c>
      <c r="R61" s="191"/>
      <c r="S61" s="192"/>
      <c r="T61" s="192"/>
      <c r="U61" s="192"/>
      <c r="V61" s="192"/>
      <c r="W61" s="192"/>
      <c r="X61" s="192"/>
      <c r="Y61" s="193"/>
    </row>
    <row r="62" spans="1:25" ht="12" customHeight="1">
      <c r="A62" s="51">
        <v>48</v>
      </c>
      <c r="B62" s="113" t="s">
        <v>49</v>
      </c>
      <c r="C62" s="10">
        <v>26</v>
      </c>
      <c r="D62" s="16"/>
      <c r="E62" s="18"/>
      <c r="F62" s="20"/>
      <c r="G62" s="33"/>
      <c r="H62" s="30"/>
      <c r="I62" s="54">
        <f t="shared" si="3"/>
        <v>26</v>
      </c>
      <c r="J62" s="71"/>
      <c r="K62" s="80"/>
      <c r="L62" s="36">
        <v>100</v>
      </c>
      <c r="M62" s="77">
        <f t="shared" si="4"/>
        <v>0</v>
      </c>
      <c r="N62" s="77"/>
      <c r="O62" s="77"/>
      <c r="P62" s="77"/>
      <c r="Q62" s="77">
        <v>26</v>
      </c>
      <c r="R62" s="191"/>
      <c r="S62" s="192"/>
      <c r="T62" s="192"/>
      <c r="U62" s="192"/>
      <c r="V62" s="192"/>
      <c r="W62" s="192"/>
      <c r="X62" s="192"/>
      <c r="Y62" s="193"/>
    </row>
    <row r="63" spans="1:25" ht="12" customHeight="1">
      <c r="A63" s="154">
        <v>49</v>
      </c>
      <c r="B63" s="113" t="s">
        <v>19</v>
      </c>
      <c r="C63" s="10"/>
      <c r="D63" s="16">
        <v>814</v>
      </c>
      <c r="E63" s="18"/>
      <c r="F63" s="20"/>
      <c r="G63" s="33"/>
      <c r="H63" s="30"/>
      <c r="I63" s="54">
        <f t="shared" si="3"/>
        <v>814</v>
      </c>
      <c r="J63" s="71"/>
      <c r="K63" s="80"/>
      <c r="L63" s="36">
        <v>100</v>
      </c>
      <c r="M63" s="77">
        <f t="shared" si="4"/>
        <v>0</v>
      </c>
      <c r="N63" s="77"/>
      <c r="O63" s="77"/>
      <c r="P63" s="77"/>
      <c r="Q63" s="77">
        <v>814</v>
      </c>
      <c r="R63" s="191"/>
      <c r="S63" s="192"/>
      <c r="T63" s="192"/>
      <c r="U63" s="192"/>
      <c r="V63" s="192"/>
      <c r="W63" s="192"/>
      <c r="X63" s="192"/>
      <c r="Y63" s="193"/>
    </row>
    <row r="64" spans="1:25" ht="12" customHeight="1">
      <c r="A64" s="51">
        <v>50</v>
      </c>
      <c r="B64" s="113" t="s">
        <v>245</v>
      </c>
      <c r="C64" s="10">
        <v>500</v>
      </c>
      <c r="D64" s="16"/>
      <c r="E64" s="18"/>
      <c r="F64" s="20"/>
      <c r="G64" s="33"/>
      <c r="H64" s="30"/>
      <c r="I64" s="54">
        <f t="shared" si="3"/>
        <v>500</v>
      </c>
      <c r="J64" s="71"/>
      <c r="K64" s="80"/>
      <c r="L64" s="36">
        <v>100</v>
      </c>
      <c r="M64" s="77">
        <f t="shared" si="4"/>
        <v>0</v>
      </c>
      <c r="N64" s="77"/>
      <c r="O64" s="77"/>
      <c r="P64" s="77"/>
      <c r="Q64" s="77">
        <v>500</v>
      </c>
      <c r="R64" s="191"/>
      <c r="S64" s="192"/>
      <c r="T64" s="192"/>
      <c r="U64" s="192"/>
      <c r="V64" s="192"/>
      <c r="W64" s="192"/>
      <c r="X64" s="192"/>
      <c r="Y64" s="193"/>
    </row>
    <row r="65" spans="1:25" ht="25.5">
      <c r="A65" s="51">
        <v>51</v>
      </c>
      <c r="B65" s="113" t="s">
        <v>451</v>
      </c>
      <c r="C65" s="10"/>
      <c r="D65" s="16"/>
      <c r="E65" s="18"/>
      <c r="F65" s="20">
        <v>11160</v>
      </c>
      <c r="G65" s="33"/>
      <c r="H65" s="30"/>
      <c r="I65" s="54">
        <f t="shared" si="3"/>
        <v>11160</v>
      </c>
      <c r="J65" s="71"/>
      <c r="K65" s="80"/>
      <c r="L65" s="36">
        <v>100</v>
      </c>
      <c r="M65" s="77"/>
      <c r="N65" s="77"/>
      <c r="O65" s="77"/>
      <c r="P65" s="77"/>
      <c r="Q65" s="77">
        <v>11160</v>
      </c>
      <c r="R65" s="191"/>
      <c r="S65" s="192"/>
      <c r="T65" s="192"/>
      <c r="U65" s="192"/>
      <c r="V65" s="192"/>
      <c r="W65" s="192"/>
      <c r="X65" s="192"/>
      <c r="Y65" s="193"/>
    </row>
    <row r="66" spans="1:25" ht="12" customHeight="1">
      <c r="A66" s="51">
        <v>52</v>
      </c>
      <c r="B66" s="113" t="s">
        <v>29</v>
      </c>
      <c r="C66" s="10">
        <v>433</v>
      </c>
      <c r="D66" s="16"/>
      <c r="E66" s="18"/>
      <c r="F66" s="20"/>
      <c r="G66" s="33"/>
      <c r="H66" s="30"/>
      <c r="I66" s="54">
        <f t="shared" si="3"/>
        <v>433</v>
      </c>
      <c r="J66" s="71"/>
      <c r="K66" s="80"/>
      <c r="L66" s="36"/>
      <c r="M66" s="77">
        <f t="shared" si="4"/>
        <v>0</v>
      </c>
      <c r="N66" s="77"/>
      <c r="O66" s="77"/>
      <c r="P66" s="77"/>
      <c r="Q66" s="77">
        <v>433</v>
      </c>
      <c r="R66" s="191"/>
      <c r="S66" s="192"/>
      <c r="T66" s="192"/>
      <c r="U66" s="192"/>
      <c r="V66" s="192"/>
      <c r="W66" s="192"/>
      <c r="X66" s="192"/>
      <c r="Y66" s="193"/>
    </row>
    <row r="67" spans="1:25" ht="12" customHeight="1">
      <c r="A67" s="181">
        <v>53</v>
      </c>
      <c r="B67" s="174" t="s">
        <v>50</v>
      </c>
      <c r="C67" s="10">
        <v>2438</v>
      </c>
      <c r="D67" s="16"/>
      <c r="E67" s="18"/>
      <c r="F67" s="20"/>
      <c r="G67" s="33"/>
      <c r="H67" s="30"/>
      <c r="I67" s="54">
        <f t="shared" si="3"/>
        <v>2438</v>
      </c>
      <c r="J67" s="171" t="s">
        <v>484</v>
      </c>
      <c r="K67" s="80"/>
      <c r="L67" s="36"/>
      <c r="M67" s="77">
        <f t="shared" si="4"/>
        <v>0</v>
      </c>
      <c r="N67" s="77"/>
      <c r="O67" s="77"/>
      <c r="P67" s="77">
        <v>50</v>
      </c>
      <c r="Q67" s="77">
        <v>2388</v>
      </c>
      <c r="R67" s="191"/>
      <c r="S67" s="192"/>
      <c r="T67" s="192"/>
      <c r="U67" s="192"/>
      <c r="V67" s="192"/>
      <c r="W67" s="192"/>
      <c r="X67" s="192"/>
      <c r="Y67" s="193"/>
    </row>
    <row r="68" spans="1:25" ht="12" customHeight="1">
      <c r="A68" s="51">
        <v>54</v>
      </c>
      <c r="B68" s="113" t="s">
        <v>51</v>
      </c>
      <c r="C68" s="10">
        <v>189</v>
      </c>
      <c r="D68" s="16"/>
      <c r="E68" s="18"/>
      <c r="F68" s="20"/>
      <c r="G68" s="33"/>
      <c r="H68" s="30"/>
      <c r="I68" s="54">
        <f t="shared" si="3"/>
        <v>189</v>
      </c>
      <c r="J68" s="71"/>
      <c r="K68" s="80"/>
      <c r="L68" s="36"/>
      <c r="M68" s="77">
        <f t="shared" si="4"/>
        <v>0</v>
      </c>
      <c r="N68" s="77"/>
      <c r="O68" s="77"/>
      <c r="P68" s="77"/>
      <c r="Q68" s="77">
        <v>189</v>
      </c>
      <c r="R68" s="191"/>
      <c r="S68" s="192"/>
      <c r="T68" s="192"/>
      <c r="U68" s="192"/>
      <c r="V68" s="192"/>
      <c r="W68" s="192"/>
      <c r="X68" s="192"/>
      <c r="Y68" s="193"/>
    </row>
    <row r="69" spans="1:25" ht="12" customHeight="1">
      <c r="A69" s="51">
        <v>55</v>
      </c>
      <c r="B69" s="113" t="s">
        <v>52</v>
      </c>
      <c r="C69" s="10">
        <v>808</v>
      </c>
      <c r="D69" s="16"/>
      <c r="E69" s="18"/>
      <c r="F69" s="20"/>
      <c r="G69" s="33"/>
      <c r="H69" s="30"/>
      <c r="I69" s="54">
        <f t="shared" si="3"/>
        <v>808</v>
      </c>
      <c r="J69" s="71"/>
      <c r="K69" s="80"/>
      <c r="L69" s="36"/>
      <c r="M69" s="77">
        <f t="shared" si="4"/>
        <v>0</v>
      </c>
      <c r="N69" s="77"/>
      <c r="O69" s="77"/>
      <c r="P69" s="77"/>
      <c r="Q69" s="77">
        <v>808</v>
      </c>
      <c r="R69" s="191"/>
      <c r="S69" s="192"/>
      <c r="T69" s="192"/>
      <c r="U69" s="192"/>
      <c r="V69" s="192"/>
      <c r="W69" s="192"/>
      <c r="X69" s="192"/>
      <c r="Y69" s="193"/>
    </row>
    <row r="70" spans="1:25" ht="12" customHeight="1">
      <c r="A70" s="154">
        <v>56</v>
      </c>
      <c r="B70" s="113" t="s">
        <v>27</v>
      </c>
      <c r="C70" s="10"/>
      <c r="D70" s="16">
        <v>2058</v>
      </c>
      <c r="E70" s="18"/>
      <c r="F70" s="20"/>
      <c r="G70" s="33"/>
      <c r="H70" s="30"/>
      <c r="I70" s="54">
        <f t="shared" si="3"/>
        <v>2058</v>
      </c>
      <c r="J70" s="71"/>
      <c r="K70" s="80"/>
      <c r="L70" s="36"/>
      <c r="M70" s="77">
        <f t="shared" si="4"/>
        <v>0</v>
      </c>
      <c r="N70" s="77"/>
      <c r="O70" s="77"/>
      <c r="P70" s="77"/>
      <c r="Q70" s="77">
        <v>2058</v>
      </c>
      <c r="R70" s="191"/>
      <c r="S70" s="192"/>
      <c r="T70" s="192"/>
      <c r="U70" s="192"/>
      <c r="V70" s="192"/>
      <c r="W70" s="192"/>
      <c r="X70" s="192"/>
      <c r="Y70" s="193"/>
    </row>
    <row r="71" spans="1:25" ht="12.75">
      <c r="A71" s="51">
        <v>57</v>
      </c>
      <c r="B71" s="172" t="s">
        <v>28</v>
      </c>
      <c r="C71" s="10">
        <v>112</v>
      </c>
      <c r="D71" s="16"/>
      <c r="E71" s="18"/>
      <c r="F71" s="20"/>
      <c r="G71" s="33"/>
      <c r="H71" s="30"/>
      <c r="I71" s="54">
        <f t="shared" si="3"/>
        <v>112</v>
      </c>
      <c r="J71" s="173"/>
      <c r="K71" s="80"/>
      <c r="L71" s="36"/>
      <c r="M71" s="77">
        <f t="shared" si="4"/>
        <v>0</v>
      </c>
      <c r="N71" s="77"/>
      <c r="O71" s="77"/>
      <c r="P71" s="77"/>
      <c r="Q71" s="77">
        <v>112</v>
      </c>
      <c r="R71" s="191"/>
      <c r="S71" s="192"/>
      <c r="T71" s="192"/>
      <c r="U71" s="192"/>
      <c r="V71" s="192"/>
      <c r="W71" s="192"/>
      <c r="X71" s="192"/>
      <c r="Y71" s="193"/>
    </row>
    <row r="72" spans="1:25" ht="12" customHeight="1">
      <c r="A72" s="51">
        <v>58</v>
      </c>
      <c r="B72" s="113" t="s">
        <v>53</v>
      </c>
      <c r="C72" s="10">
        <v>106</v>
      </c>
      <c r="D72" s="16"/>
      <c r="E72" s="18"/>
      <c r="F72" s="20"/>
      <c r="G72" s="33"/>
      <c r="H72" s="30"/>
      <c r="I72" s="54">
        <f t="shared" si="3"/>
        <v>106</v>
      </c>
      <c r="J72" s="71"/>
      <c r="K72" s="80"/>
      <c r="L72" s="36"/>
      <c r="M72" s="77">
        <f t="shared" si="4"/>
        <v>0</v>
      </c>
      <c r="N72" s="77"/>
      <c r="O72" s="77"/>
      <c r="P72" s="77"/>
      <c r="Q72" s="77">
        <v>106</v>
      </c>
      <c r="R72" s="191"/>
      <c r="S72" s="192"/>
      <c r="T72" s="192"/>
      <c r="U72" s="192"/>
      <c r="V72" s="192"/>
      <c r="W72" s="192"/>
      <c r="X72" s="192"/>
      <c r="Y72" s="193"/>
    </row>
    <row r="73" spans="1:25" ht="12" customHeight="1">
      <c r="A73" s="154">
        <v>59</v>
      </c>
      <c r="B73" s="113" t="s">
        <v>26</v>
      </c>
      <c r="C73" s="10"/>
      <c r="D73" s="16">
        <v>1503</v>
      </c>
      <c r="E73" s="18"/>
      <c r="F73" s="20"/>
      <c r="G73" s="33"/>
      <c r="H73" s="30"/>
      <c r="I73" s="54">
        <f t="shared" si="3"/>
        <v>1503</v>
      </c>
      <c r="J73" s="71"/>
      <c r="K73" s="80"/>
      <c r="L73" s="36"/>
      <c r="M73" s="77">
        <f t="shared" si="4"/>
        <v>0</v>
      </c>
      <c r="N73" s="77"/>
      <c r="O73" s="77"/>
      <c r="P73" s="77"/>
      <c r="Q73" s="77">
        <v>1503</v>
      </c>
      <c r="R73" s="191"/>
      <c r="S73" s="192"/>
      <c r="T73" s="192"/>
      <c r="U73" s="192"/>
      <c r="V73" s="192"/>
      <c r="W73" s="192"/>
      <c r="X73" s="192"/>
      <c r="Y73" s="193"/>
    </row>
    <row r="74" spans="1:25" ht="12" customHeight="1">
      <c r="A74" s="51">
        <v>60</v>
      </c>
      <c r="B74" s="113" t="s">
        <v>25</v>
      </c>
      <c r="C74" s="10">
        <v>310</v>
      </c>
      <c r="D74" s="16"/>
      <c r="E74" s="18"/>
      <c r="F74" s="20"/>
      <c r="G74" s="33"/>
      <c r="H74" s="30"/>
      <c r="I74" s="54">
        <f t="shared" si="3"/>
        <v>310</v>
      </c>
      <c r="J74" s="71"/>
      <c r="K74" s="80"/>
      <c r="L74" s="36"/>
      <c r="M74" s="77">
        <f t="shared" si="4"/>
        <v>0</v>
      </c>
      <c r="N74" s="77"/>
      <c r="O74" s="77"/>
      <c r="P74" s="77"/>
      <c r="Q74" s="77">
        <v>310</v>
      </c>
      <c r="R74" s="191"/>
      <c r="S74" s="192"/>
      <c r="T74" s="192"/>
      <c r="U74" s="192"/>
      <c r="V74" s="192"/>
      <c r="W74" s="192"/>
      <c r="X74" s="192"/>
      <c r="Y74" s="193"/>
    </row>
    <row r="75" spans="1:25" ht="12" customHeight="1">
      <c r="A75" s="154">
        <v>61</v>
      </c>
      <c r="B75" s="113" t="s">
        <v>46</v>
      </c>
      <c r="C75" s="10"/>
      <c r="D75" s="16">
        <v>2390</v>
      </c>
      <c r="E75" s="18"/>
      <c r="F75" s="20"/>
      <c r="G75" s="33"/>
      <c r="H75" s="30"/>
      <c r="I75" s="54">
        <f t="shared" si="3"/>
        <v>2390</v>
      </c>
      <c r="J75" s="71"/>
      <c r="K75" s="80"/>
      <c r="L75" s="36"/>
      <c r="M75" s="77">
        <f t="shared" si="4"/>
        <v>0</v>
      </c>
      <c r="N75" s="77"/>
      <c r="O75" s="77"/>
      <c r="P75" s="77"/>
      <c r="Q75" s="77">
        <v>2390</v>
      </c>
      <c r="R75" s="191"/>
      <c r="S75" s="192"/>
      <c r="T75" s="192"/>
      <c r="U75" s="192"/>
      <c r="V75" s="192"/>
      <c r="W75" s="192"/>
      <c r="X75" s="192"/>
      <c r="Y75" s="193"/>
    </row>
    <row r="76" spans="1:25" ht="12" customHeight="1">
      <c r="A76" s="51">
        <v>62</v>
      </c>
      <c r="B76" s="113" t="s">
        <v>39</v>
      </c>
      <c r="C76" s="10">
        <v>416</v>
      </c>
      <c r="D76" s="16"/>
      <c r="E76" s="18"/>
      <c r="F76" s="20"/>
      <c r="G76" s="33"/>
      <c r="H76" s="30"/>
      <c r="I76" s="54">
        <f t="shared" si="3"/>
        <v>416</v>
      </c>
      <c r="J76" s="71"/>
      <c r="K76" s="80"/>
      <c r="L76" s="36"/>
      <c r="M76" s="77">
        <f t="shared" si="4"/>
        <v>0</v>
      </c>
      <c r="N76" s="77"/>
      <c r="O76" s="77"/>
      <c r="P76" s="77"/>
      <c r="Q76" s="77">
        <v>416</v>
      </c>
      <c r="R76" s="191"/>
      <c r="S76" s="192"/>
      <c r="T76" s="192"/>
      <c r="U76" s="192"/>
      <c r="V76" s="192"/>
      <c r="W76" s="192"/>
      <c r="X76" s="192"/>
      <c r="Y76" s="193"/>
    </row>
    <row r="77" spans="1:25" ht="12" customHeight="1">
      <c r="A77" s="51">
        <v>63</v>
      </c>
      <c r="B77" s="113" t="s">
        <v>54</v>
      </c>
      <c r="C77" s="10">
        <v>1439</v>
      </c>
      <c r="D77" s="16"/>
      <c r="E77" s="18"/>
      <c r="F77" s="20"/>
      <c r="G77" s="33"/>
      <c r="H77" s="31"/>
      <c r="I77" s="55">
        <f t="shared" si="3"/>
        <v>1439</v>
      </c>
      <c r="J77" s="71"/>
      <c r="K77" s="80"/>
      <c r="L77" s="36"/>
      <c r="M77" s="77">
        <f t="shared" si="4"/>
        <v>0</v>
      </c>
      <c r="N77" s="77"/>
      <c r="O77" s="77"/>
      <c r="P77" s="77"/>
      <c r="Q77" s="77">
        <v>1439</v>
      </c>
      <c r="R77" s="191"/>
      <c r="S77" s="192"/>
      <c r="T77" s="192"/>
      <c r="U77" s="192"/>
      <c r="V77" s="192"/>
      <c r="W77" s="192"/>
      <c r="X77" s="192"/>
      <c r="Y77" s="193"/>
    </row>
    <row r="78" spans="1:25" ht="12" customHeight="1">
      <c r="A78" s="50">
        <v>64</v>
      </c>
      <c r="B78" s="113" t="s">
        <v>55</v>
      </c>
      <c r="C78" s="10">
        <v>1340</v>
      </c>
      <c r="D78" s="16"/>
      <c r="E78" s="18"/>
      <c r="F78" s="20"/>
      <c r="G78" s="33"/>
      <c r="H78" s="31"/>
      <c r="I78" s="55">
        <f t="shared" si="3"/>
        <v>1340</v>
      </c>
      <c r="J78" s="71"/>
      <c r="K78" s="80"/>
      <c r="L78" s="36"/>
      <c r="M78" s="77">
        <f t="shared" si="4"/>
        <v>0</v>
      </c>
      <c r="N78" s="77"/>
      <c r="O78" s="77"/>
      <c r="P78" s="77"/>
      <c r="Q78" s="77">
        <v>1340</v>
      </c>
      <c r="R78" s="191"/>
      <c r="S78" s="192"/>
      <c r="T78" s="192"/>
      <c r="U78" s="192"/>
      <c r="V78" s="192"/>
      <c r="W78" s="192"/>
      <c r="X78" s="192"/>
      <c r="Y78" s="193"/>
    </row>
    <row r="79" spans="1:25" ht="12" customHeight="1">
      <c r="A79" s="50">
        <v>65</v>
      </c>
      <c r="B79" s="113" t="s">
        <v>38</v>
      </c>
      <c r="C79" s="11"/>
      <c r="D79" s="17"/>
      <c r="E79" s="19"/>
      <c r="F79" s="21">
        <v>6239</v>
      </c>
      <c r="G79" s="34"/>
      <c r="H79" s="32"/>
      <c r="I79" s="56">
        <f t="shared" si="3"/>
        <v>6239</v>
      </c>
      <c r="J79" s="9"/>
      <c r="K79" s="79"/>
      <c r="L79" s="9"/>
      <c r="M79" s="77">
        <f t="shared" si="4"/>
        <v>0</v>
      </c>
      <c r="N79" s="77"/>
      <c r="O79" s="77"/>
      <c r="P79" s="77"/>
      <c r="Q79" s="77">
        <v>6239</v>
      </c>
      <c r="R79" s="191"/>
      <c r="S79" s="192"/>
      <c r="T79" s="192"/>
      <c r="U79" s="192"/>
      <c r="V79" s="192"/>
      <c r="W79" s="192"/>
      <c r="X79" s="192"/>
      <c r="Y79" s="193"/>
    </row>
    <row r="80" spans="1:25" ht="12" customHeight="1">
      <c r="A80" s="50">
        <v>66</v>
      </c>
      <c r="B80" s="113" t="s">
        <v>32</v>
      </c>
      <c r="C80" s="11"/>
      <c r="D80" s="17"/>
      <c r="E80" s="19"/>
      <c r="F80" s="22">
        <v>6754</v>
      </c>
      <c r="G80" s="35"/>
      <c r="H80" s="32"/>
      <c r="I80" s="56">
        <f t="shared" si="3"/>
        <v>6754</v>
      </c>
      <c r="J80" s="9"/>
      <c r="K80" s="79"/>
      <c r="L80" s="9"/>
      <c r="M80" s="77">
        <f t="shared" si="4"/>
        <v>0</v>
      </c>
      <c r="N80" s="77"/>
      <c r="O80" s="77"/>
      <c r="P80" s="77"/>
      <c r="Q80" s="77">
        <v>6754</v>
      </c>
      <c r="R80" s="191"/>
      <c r="S80" s="192"/>
      <c r="T80" s="192"/>
      <c r="U80" s="192"/>
      <c r="V80" s="192"/>
      <c r="W80" s="192"/>
      <c r="X80" s="192"/>
      <c r="Y80" s="193"/>
    </row>
    <row r="81" spans="1:25" ht="12" customHeight="1">
      <c r="A81" s="50">
        <v>67</v>
      </c>
      <c r="B81" s="113" t="s">
        <v>31</v>
      </c>
      <c r="C81" s="11"/>
      <c r="D81" s="17"/>
      <c r="E81" s="19"/>
      <c r="F81" s="22">
        <v>7460</v>
      </c>
      <c r="G81" s="35"/>
      <c r="H81" s="32"/>
      <c r="I81" s="56">
        <f t="shared" si="3"/>
        <v>7460</v>
      </c>
      <c r="J81" s="9"/>
      <c r="K81" s="79"/>
      <c r="L81" s="9"/>
      <c r="M81" s="77">
        <f t="shared" si="4"/>
        <v>0</v>
      </c>
      <c r="N81" s="77"/>
      <c r="O81" s="77"/>
      <c r="P81" s="77"/>
      <c r="Q81" s="77">
        <v>7460</v>
      </c>
      <c r="R81" s="191"/>
      <c r="S81" s="192"/>
      <c r="T81" s="192"/>
      <c r="U81" s="192"/>
      <c r="V81" s="192"/>
      <c r="W81" s="192"/>
      <c r="X81" s="192"/>
      <c r="Y81" s="193"/>
    </row>
    <row r="82" spans="1:25" ht="12" customHeight="1">
      <c r="A82" s="50">
        <v>68</v>
      </c>
      <c r="B82" s="113" t="s">
        <v>30</v>
      </c>
      <c r="C82" s="11">
        <v>261</v>
      </c>
      <c r="D82" s="17"/>
      <c r="E82" s="19"/>
      <c r="F82" s="22"/>
      <c r="G82" s="35"/>
      <c r="H82" s="32"/>
      <c r="I82" s="56">
        <f t="shared" si="3"/>
        <v>261</v>
      </c>
      <c r="J82" s="71"/>
      <c r="K82" s="79"/>
      <c r="L82" s="9"/>
      <c r="M82" s="77">
        <f t="shared" si="4"/>
        <v>0</v>
      </c>
      <c r="N82" s="77"/>
      <c r="O82" s="77"/>
      <c r="P82" s="77"/>
      <c r="Q82" s="77">
        <v>261</v>
      </c>
      <c r="R82" s="191"/>
      <c r="S82" s="192"/>
      <c r="T82" s="192"/>
      <c r="U82" s="192"/>
      <c r="V82" s="192"/>
      <c r="W82" s="192"/>
      <c r="X82" s="192"/>
      <c r="Y82" s="193"/>
    </row>
    <row r="83" spans="1:25" ht="12" customHeight="1">
      <c r="A83" s="50">
        <v>69</v>
      </c>
      <c r="B83" s="121" t="s">
        <v>16</v>
      </c>
      <c r="C83" s="11">
        <v>1861</v>
      </c>
      <c r="D83" s="17"/>
      <c r="E83" s="19"/>
      <c r="F83" s="22"/>
      <c r="G83" s="35"/>
      <c r="H83" s="32"/>
      <c r="I83" s="56">
        <f t="shared" si="3"/>
        <v>1861</v>
      </c>
      <c r="J83" s="71"/>
      <c r="K83" s="79"/>
      <c r="L83" s="9"/>
      <c r="M83" s="77">
        <f t="shared" si="4"/>
        <v>0</v>
      </c>
      <c r="N83" s="77"/>
      <c r="O83" s="77"/>
      <c r="P83" s="77"/>
      <c r="Q83" s="77">
        <v>1861</v>
      </c>
      <c r="R83" s="191"/>
      <c r="S83" s="192"/>
      <c r="T83" s="192"/>
      <c r="U83" s="192"/>
      <c r="V83" s="192"/>
      <c r="W83" s="192"/>
      <c r="X83" s="192"/>
      <c r="Y83" s="193"/>
    </row>
    <row r="84" spans="1:25" ht="12" customHeight="1">
      <c r="A84" s="50" t="s">
        <v>396</v>
      </c>
      <c r="B84" s="172" t="s">
        <v>56</v>
      </c>
      <c r="C84" s="11"/>
      <c r="D84" s="17"/>
      <c r="E84" s="19"/>
      <c r="F84" s="22"/>
      <c r="G84" s="35"/>
      <c r="H84" s="32"/>
      <c r="I84" s="56">
        <f t="shared" si="3"/>
        <v>0</v>
      </c>
      <c r="J84" s="308" t="s">
        <v>475</v>
      </c>
      <c r="K84" s="79"/>
      <c r="L84" s="9"/>
      <c r="M84" s="77">
        <f t="shared" si="4"/>
        <v>0</v>
      </c>
      <c r="N84" s="77"/>
      <c r="O84" s="77"/>
      <c r="P84" s="77"/>
      <c r="Q84" s="77"/>
      <c r="R84" s="191"/>
      <c r="S84" s="192"/>
      <c r="T84" s="192"/>
      <c r="U84" s="192"/>
      <c r="V84" s="192"/>
      <c r="W84" s="192"/>
      <c r="X84" s="192"/>
      <c r="Y84" s="193"/>
    </row>
    <row r="85" spans="1:25" ht="12" customHeight="1">
      <c r="A85" s="50" t="s">
        <v>397</v>
      </c>
      <c r="B85" s="113" t="s">
        <v>57</v>
      </c>
      <c r="C85" s="11">
        <v>1386</v>
      </c>
      <c r="D85" s="17"/>
      <c r="E85" s="19"/>
      <c r="F85" s="22"/>
      <c r="G85" s="35"/>
      <c r="H85" s="32"/>
      <c r="I85" s="56">
        <f t="shared" si="3"/>
        <v>1386</v>
      </c>
      <c r="J85" s="71"/>
      <c r="K85" s="79"/>
      <c r="L85" s="9"/>
      <c r="M85" s="77">
        <f t="shared" si="4"/>
        <v>0</v>
      </c>
      <c r="N85" s="77"/>
      <c r="O85" s="77"/>
      <c r="P85" s="77"/>
      <c r="Q85" s="77">
        <v>1386</v>
      </c>
      <c r="R85" s="191"/>
      <c r="S85" s="192"/>
      <c r="T85" s="192"/>
      <c r="U85" s="192"/>
      <c r="V85" s="192"/>
      <c r="W85" s="192"/>
      <c r="X85" s="192"/>
      <c r="Y85" s="193"/>
    </row>
    <row r="86" spans="1:25" ht="12" customHeight="1">
      <c r="A86" s="155" t="s">
        <v>398</v>
      </c>
      <c r="B86" s="113" t="s">
        <v>17</v>
      </c>
      <c r="C86" s="11"/>
      <c r="D86" s="17">
        <v>4038</v>
      </c>
      <c r="E86" s="19"/>
      <c r="F86" s="22"/>
      <c r="G86" s="35"/>
      <c r="H86" s="32"/>
      <c r="I86" s="56">
        <f t="shared" si="3"/>
        <v>4038</v>
      </c>
      <c r="J86" s="71"/>
      <c r="K86" s="79"/>
      <c r="L86" s="9"/>
      <c r="M86" s="77">
        <f t="shared" si="4"/>
        <v>0</v>
      </c>
      <c r="N86" s="77"/>
      <c r="O86" s="77"/>
      <c r="P86" s="77"/>
      <c r="Q86" s="77">
        <v>4038</v>
      </c>
      <c r="R86" s="191"/>
      <c r="S86" s="192"/>
      <c r="T86" s="192"/>
      <c r="U86" s="192"/>
      <c r="V86" s="192"/>
      <c r="W86" s="192"/>
      <c r="X86" s="192"/>
      <c r="Y86" s="193"/>
    </row>
    <row r="87" spans="1:25" ht="12" customHeight="1">
      <c r="A87" s="155" t="s">
        <v>399</v>
      </c>
      <c r="B87" s="113" t="s">
        <v>15</v>
      </c>
      <c r="C87" s="11"/>
      <c r="D87" s="17">
        <v>1755</v>
      </c>
      <c r="E87" s="19"/>
      <c r="F87" s="22"/>
      <c r="G87" s="35"/>
      <c r="H87" s="32"/>
      <c r="I87" s="56">
        <f t="shared" si="3"/>
        <v>1755</v>
      </c>
      <c r="J87" s="71"/>
      <c r="K87" s="82"/>
      <c r="L87" s="29"/>
      <c r="M87" s="77">
        <f t="shared" si="4"/>
        <v>0</v>
      </c>
      <c r="N87" s="77"/>
      <c r="O87" s="77"/>
      <c r="P87" s="77"/>
      <c r="Q87" s="77">
        <v>1755</v>
      </c>
      <c r="R87" s="191"/>
      <c r="S87" s="192"/>
      <c r="T87" s="192"/>
      <c r="U87" s="192"/>
      <c r="V87" s="192"/>
      <c r="W87" s="192"/>
      <c r="X87" s="192"/>
      <c r="Y87" s="193"/>
    </row>
    <row r="88" spans="1:25" ht="12" customHeight="1">
      <c r="A88" s="50" t="s">
        <v>400</v>
      </c>
      <c r="B88" s="113" t="s">
        <v>58</v>
      </c>
      <c r="C88" s="11">
        <v>1986</v>
      </c>
      <c r="D88" s="17"/>
      <c r="E88" s="19"/>
      <c r="F88" s="22"/>
      <c r="G88" s="35"/>
      <c r="H88" s="32"/>
      <c r="I88" s="56">
        <f t="shared" si="3"/>
        <v>1986</v>
      </c>
      <c r="J88" s="71"/>
      <c r="K88" s="79"/>
      <c r="L88" s="9"/>
      <c r="M88" s="77">
        <f t="shared" si="4"/>
        <v>0</v>
      </c>
      <c r="N88" s="77"/>
      <c r="O88" s="77"/>
      <c r="P88" s="77"/>
      <c r="Q88" s="77">
        <v>1986</v>
      </c>
      <c r="R88" s="191"/>
      <c r="S88" s="192"/>
      <c r="T88" s="192"/>
      <c r="U88" s="192"/>
      <c r="V88" s="192"/>
      <c r="W88" s="192"/>
      <c r="X88" s="192"/>
      <c r="Y88" s="193"/>
    </row>
    <row r="89" spans="1:25" ht="12" customHeight="1">
      <c r="A89" s="50" t="s">
        <v>401</v>
      </c>
      <c r="B89" s="113" t="s">
        <v>59</v>
      </c>
      <c r="C89" s="11">
        <v>291</v>
      </c>
      <c r="D89" s="17"/>
      <c r="E89" s="19"/>
      <c r="F89" s="22"/>
      <c r="G89" s="35"/>
      <c r="H89" s="32"/>
      <c r="I89" s="56">
        <f t="shared" si="3"/>
        <v>291</v>
      </c>
      <c r="J89" s="71"/>
      <c r="K89" s="79"/>
      <c r="L89" s="9"/>
      <c r="M89" s="77">
        <f t="shared" si="4"/>
        <v>0</v>
      </c>
      <c r="N89" s="77"/>
      <c r="O89" s="77"/>
      <c r="P89" s="77"/>
      <c r="Q89" s="77">
        <v>291</v>
      </c>
      <c r="R89" s="191"/>
      <c r="S89" s="192"/>
      <c r="T89" s="192"/>
      <c r="U89" s="192"/>
      <c r="V89" s="192"/>
      <c r="W89" s="192"/>
      <c r="X89" s="192"/>
      <c r="Y89" s="193"/>
    </row>
    <row r="90" spans="1:25" ht="12" customHeight="1">
      <c r="A90" s="50" t="s">
        <v>402</v>
      </c>
      <c r="B90" s="113" t="s">
        <v>60</v>
      </c>
      <c r="C90" s="11">
        <v>808</v>
      </c>
      <c r="D90" s="17"/>
      <c r="E90" s="19"/>
      <c r="F90" s="22"/>
      <c r="G90" s="35"/>
      <c r="H90" s="32"/>
      <c r="I90" s="56">
        <f t="shared" si="3"/>
        <v>808</v>
      </c>
      <c r="J90" s="71"/>
      <c r="K90" s="79"/>
      <c r="L90" s="9"/>
      <c r="M90" s="77">
        <f t="shared" si="4"/>
        <v>0</v>
      </c>
      <c r="N90" s="77"/>
      <c r="O90" s="77"/>
      <c r="P90" s="77"/>
      <c r="Q90" s="77">
        <v>808</v>
      </c>
      <c r="R90" s="191"/>
      <c r="S90" s="192"/>
      <c r="T90" s="192"/>
      <c r="U90" s="192"/>
      <c r="V90" s="192"/>
      <c r="W90" s="192"/>
      <c r="X90" s="192"/>
      <c r="Y90" s="193"/>
    </row>
    <row r="91" spans="1:25" ht="12" customHeight="1">
      <c r="A91" s="50">
        <v>70</v>
      </c>
      <c r="B91" s="113" t="s">
        <v>61</v>
      </c>
      <c r="C91" s="11">
        <v>447</v>
      </c>
      <c r="D91" s="17"/>
      <c r="E91" s="19"/>
      <c r="F91" s="22"/>
      <c r="G91" s="34"/>
      <c r="H91" s="32"/>
      <c r="I91" s="56">
        <f t="shared" si="3"/>
        <v>447</v>
      </c>
      <c r="J91" s="71"/>
      <c r="K91" s="79"/>
      <c r="L91" s="9"/>
      <c r="M91" s="77">
        <f t="shared" si="4"/>
        <v>0</v>
      </c>
      <c r="N91" s="77"/>
      <c r="O91" s="77"/>
      <c r="P91" s="77"/>
      <c r="Q91" s="77">
        <v>447</v>
      </c>
      <c r="R91" s="191"/>
      <c r="S91" s="192"/>
      <c r="T91" s="192"/>
      <c r="U91" s="192"/>
      <c r="V91" s="192"/>
      <c r="W91" s="192"/>
      <c r="X91" s="192"/>
      <c r="Y91" s="193"/>
    </row>
    <row r="92" spans="1:25" ht="12" customHeight="1">
      <c r="A92" s="51">
        <v>71</v>
      </c>
      <c r="B92" s="113" t="s">
        <v>24</v>
      </c>
      <c r="C92" s="11">
        <v>248</v>
      </c>
      <c r="D92" s="17"/>
      <c r="E92" s="19"/>
      <c r="F92" s="22"/>
      <c r="G92" s="34"/>
      <c r="H92" s="32"/>
      <c r="I92" s="56">
        <f t="shared" si="3"/>
        <v>248</v>
      </c>
      <c r="J92" s="71"/>
      <c r="K92" s="79"/>
      <c r="L92" s="9"/>
      <c r="M92" s="77">
        <f t="shared" si="4"/>
        <v>0</v>
      </c>
      <c r="N92" s="77"/>
      <c r="O92" s="77"/>
      <c r="P92" s="77"/>
      <c r="Q92" s="77">
        <v>248</v>
      </c>
      <c r="R92" s="191"/>
      <c r="S92" s="192"/>
      <c r="T92" s="192"/>
      <c r="U92" s="192"/>
      <c r="V92" s="192"/>
      <c r="W92" s="192"/>
      <c r="X92" s="192"/>
      <c r="Y92" s="193"/>
    </row>
    <row r="93" spans="1:25" ht="12" customHeight="1">
      <c r="A93" s="50">
        <v>72</v>
      </c>
      <c r="B93" s="113" t="s">
        <v>33</v>
      </c>
      <c r="C93" s="11">
        <v>14</v>
      </c>
      <c r="D93" s="17"/>
      <c r="E93" s="19"/>
      <c r="F93" s="22"/>
      <c r="G93" s="34"/>
      <c r="H93" s="32"/>
      <c r="I93" s="56">
        <f aca="true" t="shared" si="5" ref="I93:I129">SUM(C93:H93)</f>
        <v>14</v>
      </c>
      <c r="J93" s="71"/>
      <c r="K93" s="79"/>
      <c r="L93" s="9"/>
      <c r="M93" s="77">
        <f>(K93/100*L93)</f>
        <v>0</v>
      </c>
      <c r="N93" s="77"/>
      <c r="O93" s="77"/>
      <c r="P93" s="77"/>
      <c r="Q93" s="77">
        <v>14</v>
      </c>
      <c r="R93" s="191"/>
      <c r="S93" s="192"/>
      <c r="T93" s="192"/>
      <c r="U93" s="192"/>
      <c r="V93" s="192"/>
      <c r="W93" s="192"/>
      <c r="X93" s="192"/>
      <c r="Y93" s="193"/>
    </row>
    <row r="94" spans="1:25" ht="12" customHeight="1">
      <c r="A94" s="50">
        <v>73</v>
      </c>
      <c r="B94" s="113" t="s">
        <v>62</v>
      </c>
      <c r="C94" s="11"/>
      <c r="D94" s="17"/>
      <c r="E94" s="19"/>
      <c r="F94" s="22">
        <v>1681</v>
      </c>
      <c r="G94" s="34"/>
      <c r="H94" s="32"/>
      <c r="I94" s="56">
        <f t="shared" si="5"/>
        <v>1681</v>
      </c>
      <c r="J94" s="71"/>
      <c r="K94" s="79"/>
      <c r="L94" s="9">
        <v>100</v>
      </c>
      <c r="M94" s="77">
        <f aca="true" t="shared" si="6" ref="M94:M128">(K94/100*L94)</f>
        <v>0</v>
      </c>
      <c r="N94" s="79"/>
      <c r="O94" s="77"/>
      <c r="P94" s="77"/>
      <c r="Q94" s="79">
        <v>1681</v>
      </c>
      <c r="R94" s="191"/>
      <c r="S94" s="192"/>
      <c r="T94" s="192"/>
      <c r="U94" s="192"/>
      <c r="V94" s="192"/>
      <c r="W94" s="192"/>
      <c r="X94" s="192"/>
      <c r="Y94" s="193"/>
    </row>
    <row r="95" spans="1:25" ht="12" customHeight="1">
      <c r="A95" s="155">
        <v>74</v>
      </c>
      <c r="B95" s="113" t="s">
        <v>22</v>
      </c>
      <c r="C95" s="11"/>
      <c r="D95" s="17">
        <v>474</v>
      </c>
      <c r="E95" s="19"/>
      <c r="F95" s="22"/>
      <c r="G95" s="34"/>
      <c r="H95" s="32"/>
      <c r="I95" s="56">
        <f t="shared" si="5"/>
        <v>474</v>
      </c>
      <c r="J95" s="71"/>
      <c r="K95" s="79"/>
      <c r="L95" s="9">
        <v>100</v>
      </c>
      <c r="M95" s="77">
        <f t="shared" si="6"/>
        <v>0</v>
      </c>
      <c r="N95" s="77"/>
      <c r="O95" s="77"/>
      <c r="P95" s="77"/>
      <c r="Q95" s="77">
        <v>474</v>
      </c>
      <c r="R95" s="191"/>
      <c r="S95" s="192"/>
      <c r="T95" s="192"/>
      <c r="U95" s="192"/>
      <c r="V95" s="192"/>
      <c r="W95" s="192"/>
      <c r="X95" s="192"/>
      <c r="Y95" s="193"/>
    </row>
    <row r="96" spans="1:25" ht="12" customHeight="1">
      <c r="A96" s="50"/>
      <c r="B96" s="113" t="s">
        <v>63</v>
      </c>
      <c r="C96" s="11"/>
      <c r="D96" s="17"/>
      <c r="E96" s="19"/>
      <c r="F96" s="22"/>
      <c r="G96" s="34"/>
      <c r="H96" s="32"/>
      <c r="I96" s="56">
        <f t="shared" si="5"/>
        <v>0</v>
      </c>
      <c r="J96" s="9"/>
      <c r="K96" s="79"/>
      <c r="L96" s="9"/>
      <c r="M96" s="77">
        <f t="shared" si="6"/>
        <v>0</v>
      </c>
      <c r="N96" s="77"/>
      <c r="O96" s="77"/>
      <c r="P96" s="77"/>
      <c r="Q96" s="77"/>
      <c r="R96" s="191"/>
      <c r="S96" s="192"/>
      <c r="T96" s="192"/>
      <c r="U96" s="192"/>
      <c r="V96" s="192"/>
      <c r="W96" s="192"/>
      <c r="X96" s="192"/>
      <c r="Y96" s="193"/>
    </row>
    <row r="97" spans="1:25" ht="12" customHeight="1">
      <c r="A97" s="50" t="s">
        <v>403</v>
      </c>
      <c r="B97" s="113" t="s">
        <v>64</v>
      </c>
      <c r="C97" s="11"/>
      <c r="D97" s="17"/>
      <c r="E97" s="19"/>
      <c r="F97" s="22">
        <v>2400</v>
      </c>
      <c r="G97" s="34"/>
      <c r="H97" s="32"/>
      <c r="I97" s="56">
        <f t="shared" si="5"/>
        <v>2400</v>
      </c>
      <c r="J97" s="9"/>
      <c r="K97" s="79"/>
      <c r="L97" s="9"/>
      <c r="M97" s="77">
        <f t="shared" si="6"/>
        <v>0</v>
      </c>
      <c r="N97" s="77"/>
      <c r="O97" s="77"/>
      <c r="P97" s="77"/>
      <c r="Q97" s="77">
        <v>2400</v>
      </c>
      <c r="R97" s="191"/>
      <c r="S97" s="192"/>
      <c r="T97" s="192"/>
      <c r="U97" s="192"/>
      <c r="V97" s="192"/>
      <c r="W97" s="192"/>
      <c r="X97" s="192"/>
      <c r="Y97" s="193"/>
    </row>
    <row r="98" spans="1:25" ht="13.5" customHeight="1">
      <c r="A98" s="50" t="s">
        <v>404</v>
      </c>
      <c r="B98" s="113" t="s">
        <v>65</v>
      </c>
      <c r="C98" s="11"/>
      <c r="D98" s="17"/>
      <c r="E98" s="19"/>
      <c r="F98" s="22">
        <v>1936</v>
      </c>
      <c r="G98" s="34"/>
      <c r="H98" s="32"/>
      <c r="I98" s="56">
        <f t="shared" si="5"/>
        <v>1936</v>
      </c>
      <c r="J98" s="9"/>
      <c r="K98" s="79"/>
      <c r="L98" s="9"/>
      <c r="M98" s="77">
        <f t="shared" si="6"/>
        <v>0</v>
      </c>
      <c r="N98" s="77"/>
      <c r="O98" s="77"/>
      <c r="P98" s="77"/>
      <c r="Q98" s="77">
        <v>1936</v>
      </c>
      <c r="R98" s="191"/>
      <c r="S98" s="192"/>
      <c r="T98" s="192"/>
      <c r="U98" s="192"/>
      <c r="V98" s="192"/>
      <c r="W98" s="192"/>
      <c r="X98" s="192"/>
      <c r="Y98" s="193"/>
    </row>
    <row r="99" spans="1:25" ht="12.75">
      <c r="A99" s="50" t="s">
        <v>405</v>
      </c>
      <c r="B99" s="113" t="s">
        <v>336</v>
      </c>
      <c r="C99" s="11">
        <v>921</v>
      </c>
      <c r="D99" s="17"/>
      <c r="E99" s="19"/>
      <c r="F99" s="22"/>
      <c r="G99" s="34"/>
      <c r="H99" s="32"/>
      <c r="I99" s="56">
        <f t="shared" si="5"/>
        <v>921</v>
      </c>
      <c r="J99" s="71"/>
      <c r="K99" s="79"/>
      <c r="L99" s="9"/>
      <c r="M99" s="77">
        <f t="shared" si="6"/>
        <v>0</v>
      </c>
      <c r="N99" s="77"/>
      <c r="O99" s="77"/>
      <c r="P99" s="77"/>
      <c r="Q99" s="77">
        <v>921</v>
      </c>
      <c r="R99" s="191"/>
      <c r="S99" s="192"/>
      <c r="T99" s="192"/>
      <c r="U99" s="192"/>
      <c r="V99" s="192"/>
      <c r="W99" s="192"/>
      <c r="X99" s="192"/>
      <c r="Y99" s="193"/>
    </row>
    <row r="100" spans="1:25" ht="12" customHeight="1">
      <c r="A100" s="50" t="s">
        <v>406</v>
      </c>
      <c r="B100" s="113" t="s">
        <v>66</v>
      </c>
      <c r="C100" s="11"/>
      <c r="D100" s="17"/>
      <c r="E100" s="19"/>
      <c r="F100" s="22">
        <v>1495</v>
      </c>
      <c r="G100" s="34"/>
      <c r="H100" s="32"/>
      <c r="I100" s="56">
        <f t="shared" si="5"/>
        <v>1495</v>
      </c>
      <c r="J100" s="9"/>
      <c r="K100" s="79"/>
      <c r="L100" s="9"/>
      <c r="M100" s="77">
        <f t="shared" si="6"/>
        <v>0</v>
      </c>
      <c r="N100" s="77"/>
      <c r="O100" s="77"/>
      <c r="P100" s="77"/>
      <c r="Q100" s="77">
        <v>1495</v>
      </c>
      <c r="R100" s="191"/>
      <c r="S100" s="192"/>
      <c r="T100" s="192"/>
      <c r="U100" s="192"/>
      <c r="V100" s="192"/>
      <c r="W100" s="192"/>
      <c r="X100" s="192"/>
      <c r="Y100" s="193"/>
    </row>
    <row r="101" spans="1:25" ht="12" customHeight="1">
      <c r="A101" s="50" t="s">
        <v>407</v>
      </c>
      <c r="B101" s="113" t="s">
        <v>67</v>
      </c>
      <c r="C101" s="11"/>
      <c r="D101" s="17"/>
      <c r="E101" s="19"/>
      <c r="F101" s="22">
        <v>846</v>
      </c>
      <c r="G101" s="34"/>
      <c r="H101" s="32"/>
      <c r="I101" s="56">
        <f t="shared" si="5"/>
        <v>846</v>
      </c>
      <c r="J101" s="9"/>
      <c r="K101" s="79"/>
      <c r="L101" s="9"/>
      <c r="M101" s="77">
        <f t="shared" si="6"/>
        <v>0</v>
      </c>
      <c r="N101" s="77"/>
      <c r="O101" s="77"/>
      <c r="P101" s="77"/>
      <c r="Q101" s="77">
        <v>846</v>
      </c>
      <c r="R101" s="191"/>
      <c r="S101" s="192"/>
      <c r="T101" s="192"/>
      <c r="U101" s="192"/>
      <c r="V101" s="192"/>
      <c r="W101" s="192"/>
      <c r="X101" s="192"/>
      <c r="Y101" s="193"/>
    </row>
    <row r="102" spans="1:25" ht="12" customHeight="1">
      <c r="A102" s="50" t="s">
        <v>408</v>
      </c>
      <c r="B102" s="115" t="s">
        <v>23</v>
      </c>
      <c r="C102" s="11"/>
      <c r="D102" s="17"/>
      <c r="E102" s="19"/>
      <c r="F102" s="22">
        <v>3211</v>
      </c>
      <c r="G102" s="34"/>
      <c r="H102" s="32"/>
      <c r="I102" s="56">
        <f t="shared" si="5"/>
        <v>3211</v>
      </c>
      <c r="J102" s="100" t="s">
        <v>228</v>
      </c>
      <c r="K102" s="79"/>
      <c r="L102" s="9"/>
      <c r="M102" s="77">
        <f t="shared" si="6"/>
        <v>0</v>
      </c>
      <c r="N102" s="77"/>
      <c r="O102" s="80">
        <v>3211</v>
      </c>
      <c r="P102" s="77"/>
      <c r="Q102" s="77"/>
      <c r="R102" s="191"/>
      <c r="S102" s="192"/>
      <c r="T102" s="192"/>
      <c r="U102" s="192"/>
      <c r="V102" s="192"/>
      <c r="W102" s="192"/>
      <c r="X102" s="192"/>
      <c r="Y102" s="193"/>
    </row>
    <row r="103" spans="1:25" ht="12" customHeight="1">
      <c r="A103" s="50" t="s">
        <v>409</v>
      </c>
      <c r="B103" s="113" t="s">
        <v>68</v>
      </c>
      <c r="C103" s="11">
        <v>33</v>
      </c>
      <c r="D103" s="17"/>
      <c r="E103" s="19"/>
      <c r="F103" s="22"/>
      <c r="G103" s="34"/>
      <c r="H103" s="32"/>
      <c r="I103" s="56">
        <f t="shared" si="5"/>
        <v>33</v>
      </c>
      <c r="J103" s="71"/>
      <c r="K103" s="79"/>
      <c r="L103" s="9"/>
      <c r="M103" s="77">
        <f t="shared" si="6"/>
        <v>0</v>
      </c>
      <c r="N103" s="77"/>
      <c r="O103" s="77"/>
      <c r="P103" s="77"/>
      <c r="Q103" s="77">
        <v>33</v>
      </c>
      <c r="R103" s="191"/>
      <c r="S103" s="192"/>
      <c r="T103" s="192"/>
      <c r="U103" s="192"/>
      <c r="V103" s="192"/>
      <c r="W103" s="192"/>
      <c r="X103" s="192"/>
      <c r="Y103" s="193"/>
    </row>
    <row r="104" spans="1:25" ht="12" customHeight="1">
      <c r="A104" s="50" t="s">
        <v>410</v>
      </c>
      <c r="B104" s="113" t="s">
        <v>69</v>
      </c>
      <c r="C104" s="11"/>
      <c r="D104" s="17"/>
      <c r="E104" s="19"/>
      <c r="F104" s="22">
        <v>4812</v>
      </c>
      <c r="G104" s="34"/>
      <c r="H104" s="32"/>
      <c r="I104" s="56">
        <f t="shared" si="5"/>
        <v>4812</v>
      </c>
      <c r="J104" s="9"/>
      <c r="K104" s="79"/>
      <c r="L104" s="9"/>
      <c r="M104" s="77">
        <f t="shared" si="6"/>
        <v>0</v>
      </c>
      <c r="N104" s="77"/>
      <c r="O104" s="77"/>
      <c r="P104" s="77"/>
      <c r="Q104" s="77">
        <v>4812</v>
      </c>
      <c r="R104" s="191"/>
      <c r="S104" s="192"/>
      <c r="T104" s="192"/>
      <c r="U104" s="192"/>
      <c r="V104" s="192"/>
      <c r="W104" s="192"/>
      <c r="X104" s="192"/>
      <c r="Y104" s="193"/>
    </row>
    <row r="105" spans="1:25" ht="12" customHeight="1">
      <c r="A105" s="50" t="s">
        <v>411</v>
      </c>
      <c r="B105" s="113" t="s">
        <v>70</v>
      </c>
      <c r="C105" s="11"/>
      <c r="D105" s="17"/>
      <c r="E105" s="19"/>
      <c r="F105" s="22">
        <v>7520</v>
      </c>
      <c r="G105" s="34"/>
      <c r="H105" s="32"/>
      <c r="I105" s="56">
        <f t="shared" si="5"/>
        <v>7520</v>
      </c>
      <c r="J105" s="71"/>
      <c r="K105" s="79"/>
      <c r="L105" s="9">
        <v>100</v>
      </c>
      <c r="M105" s="77"/>
      <c r="N105" s="77"/>
      <c r="O105" s="77"/>
      <c r="P105" s="77"/>
      <c r="Q105" s="77">
        <v>7520</v>
      </c>
      <c r="R105" s="191"/>
      <c r="S105" s="192"/>
      <c r="T105" s="192"/>
      <c r="U105" s="192"/>
      <c r="V105" s="192"/>
      <c r="W105" s="192"/>
      <c r="X105" s="192"/>
      <c r="Y105" s="193"/>
    </row>
    <row r="106" spans="1:25" ht="12" customHeight="1">
      <c r="A106" s="50" t="s">
        <v>412</v>
      </c>
      <c r="B106" s="113" t="s">
        <v>71</v>
      </c>
      <c r="C106" s="11"/>
      <c r="D106" s="17"/>
      <c r="E106" s="19"/>
      <c r="F106" s="22">
        <v>4114</v>
      </c>
      <c r="G106" s="34"/>
      <c r="H106" s="32"/>
      <c r="I106" s="56">
        <f t="shared" si="5"/>
        <v>4114</v>
      </c>
      <c r="J106" s="9"/>
      <c r="K106" s="79"/>
      <c r="L106" s="9"/>
      <c r="M106" s="77">
        <f t="shared" si="6"/>
        <v>0</v>
      </c>
      <c r="N106" s="77"/>
      <c r="O106" s="77"/>
      <c r="P106" s="77"/>
      <c r="Q106" s="77">
        <v>4114</v>
      </c>
      <c r="R106" s="191"/>
      <c r="S106" s="192"/>
      <c r="T106" s="192"/>
      <c r="U106" s="192"/>
      <c r="V106" s="192"/>
      <c r="W106" s="192"/>
      <c r="X106" s="192"/>
      <c r="Y106" s="193"/>
    </row>
    <row r="107" spans="1:25" ht="12" customHeight="1">
      <c r="A107" s="50" t="s">
        <v>413</v>
      </c>
      <c r="B107" s="113" t="s">
        <v>72</v>
      </c>
      <c r="C107" s="11"/>
      <c r="D107" s="17"/>
      <c r="E107" s="19"/>
      <c r="F107" s="22">
        <v>2664</v>
      </c>
      <c r="G107" s="34"/>
      <c r="H107" s="32"/>
      <c r="I107" s="56">
        <f t="shared" si="5"/>
        <v>2664</v>
      </c>
      <c r="J107" s="9"/>
      <c r="K107" s="79"/>
      <c r="L107" s="9"/>
      <c r="M107" s="77">
        <f t="shared" si="6"/>
        <v>0</v>
      </c>
      <c r="N107" s="77"/>
      <c r="O107" s="77"/>
      <c r="P107" s="77"/>
      <c r="Q107" s="77">
        <v>2664</v>
      </c>
      <c r="R107" s="191"/>
      <c r="S107" s="192"/>
      <c r="T107" s="192"/>
      <c r="U107" s="192"/>
      <c r="V107" s="192"/>
      <c r="W107" s="192"/>
      <c r="X107" s="192"/>
      <c r="Y107" s="193"/>
    </row>
    <row r="108" spans="1:25" ht="12" customHeight="1">
      <c r="A108" s="155">
        <v>76</v>
      </c>
      <c r="B108" s="113" t="s">
        <v>73</v>
      </c>
      <c r="C108" s="11"/>
      <c r="D108" s="17">
        <v>2250</v>
      </c>
      <c r="E108" s="19"/>
      <c r="F108" s="22"/>
      <c r="G108" s="34"/>
      <c r="H108" s="32"/>
      <c r="I108" s="56">
        <f t="shared" si="5"/>
        <v>2250</v>
      </c>
      <c r="J108" s="71"/>
      <c r="K108" s="79"/>
      <c r="L108" s="9"/>
      <c r="M108" s="77">
        <f t="shared" si="6"/>
        <v>0</v>
      </c>
      <c r="N108" s="77"/>
      <c r="O108" s="77"/>
      <c r="P108" s="77"/>
      <c r="Q108" s="77">
        <v>2250</v>
      </c>
      <c r="R108" s="191"/>
      <c r="S108" s="192"/>
      <c r="T108" s="192"/>
      <c r="U108" s="192"/>
      <c r="V108" s="192"/>
      <c r="W108" s="192"/>
      <c r="X108" s="192"/>
      <c r="Y108" s="193"/>
    </row>
    <row r="109" spans="1:25" ht="12" customHeight="1">
      <c r="A109" s="50">
        <v>77</v>
      </c>
      <c r="B109" s="113" t="s">
        <v>222</v>
      </c>
      <c r="C109" s="11">
        <v>53</v>
      </c>
      <c r="D109" s="17"/>
      <c r="E109" s="19"/>
      <c r="F109" s="22"/>
      <c r="G109" s="34"/>
      <c r="H109" s="32"/>
      <c r="I109" s="56">
        <f t="shared" si="5"/>
        <v>53</v>
      </c>
      <c r="J109" s="71"/>
      <c r="K109" s="79"/>
      <c r="L109" s="9"/>
      <c r="M109" s="77">
        <f t="shared" si="6"/>
        <v>0</v>
      </c>
      <c r="N109" s="77"/>
      <c r="O109" s="77"/>
      <c r="P109" s="77"/>
      <c r="Q109" s="77">
        <v>53</v>
      </c>
      <c r="R109" s="191"/>
      <c r="S109" s="192"/>
      <c r="T109" s="192"/>
      <c r="U109" s="192"/>
      <c r="V109" s="192"/>
      <c r="W109" s="192"/>
      <c r="X109" s="192"/>
      <c r="Y109" s="193"/>
    </row>
    <row r="110" spans="1:25" ht="12" customHeight="1">
      <c r="A110" s="50"/>
      <c r="B110" s="113" t="s">
        <v>74</v>
      </c>
      <c r="C110" s="11"/>
      <c r="D110" s="17"/>
      <c r="E110" s="19"/>
      <c r="F110" s="22"/>
      <c r="G110" s="34"/>
      <c r="H110" s="32"/>
      <c r="I110" s="56">
        <f t="shared" si="5"/>
        <v>0</v>
      </c>
      <c r="J110" s="9"/>
      <c r="K110" s="79"/>
      <c r="L110" s="9"/>
      <c r="M110" s="77">
        <f t="shared" si="6"/>
        <v>0</v>
      </c>
      <c r="N110" s="77"/>
      <c r="O110" s="77"/>
      <c r="P110" s="77"/>
      <c r="Q110" s="77"/>
      <c r="R110" s="191"/>
      <c r="S110" s="192"/>
      <c r="T110" s="192"/>
      <c r="U110" s="192"/>
      <c r="V110" s="192"/>
      <c r="W110" s="192"/>
      <c r="X110" s="192"/>
      <c r="Y110" s="193"/>
    </row>
    <row r="111" spans="1:25" ht="12" customHeight="1">
      <c r="A111" s="50" t="s">
        <v>414</v>
      </c>
      <c r="B111" s="113" t="s">
        <v>75</v>
      </c>
      <c r="C111" s="11"/>
      <c r="D111" s="17"/>
      <c r="E111" s="19"/>
      <c r="F111" s="22">
        <v>2661</v>
      </c>
      <c r="G111" s="34"/>
      <c r="H111" s="32"/>
      <c r="I111" s="56">
        <f t="shared" si="5"/>
        <v>2661</v>
      </c>
      <c r="J111" s="71"/>
      <c r="K111" s="79"/>
      <c r="L111" s="9">
        <v>100</v>
      </c>
      <c r="M111" s="77">
        <f t="shared" si="6"/>
        <v>0</v>
      </c>
      <c r="N111" s="79"/>
      <c r="O111" s="77"/>
      <c r="P111" s="77"/>
      <c r="Q111" s="79">
        <v>2661</v>
      </c>
      <c r="R111" s="191"/>
      <c r="S111" s="192"/>
      <c r="T111" s="192"/>
      <c r="U111" s="192"/>
      <c r="V111" s="192"/>
      <c r="W111" s="192"/>
      <c r="X111" s="192"/>
      <c r="Y111" s="193"/>
    </row>
    <row r="112" spans="1:25" ht="12" customHeight="1">
      <c r="A112" s="50" t="s">
        <v>415</v>
      </c>
      <c r="B112" s="113" t="s">
        <v>76</v>
      </c>
      <c r="C112" s="11"/>
      <c r="D112" s="17"/>
      <c r="E112" s="19"/>
      <c r="F112" s="22">
        <v>620</v>
      </c>
      <c r="G112" s="34"/>
      <c r="H112" s="32"/>
      <c r="I112" s="56">
        <f t="shared" si="5"/>
        <v>620</v>
      </c>
      <c r="J112" s="71"/>
      <c r="K112" s="79"/>
      <c r="L112" s="9">
        <v>100</v>
      </c>
      <c r="M112" s="77">
        <f t="shared" si="6"/>
        <v>0</v>
      </c>
      <c r="N112" s="79"/>
      <c r="O112" s="77"/>
      <c r="P112" s="77"/>
      <c r="Q112" s="79">
        <v>620</v>
      </c>
      <c r="R112" s="191"/>
      <c r="S112" s="192"/>
      <c r="T112" s="192"/>
      <c r="U112" s="192"/>
      <c r="V112" s="192"/>
      <c r="W112" s="192"/>
      <c r="X112" s="192"/>
      <c r="Y112" s="193"/>
    </row>
    <row r="113" spans="1:25" ht="24">
      <c r="A113" s="180" t="s">
        <v>416</v>
      </c>
      <c r="B113" s="174" t="s">
        <v>77</v>
      </c>
      <c r="C113" s="11"/>
      <c r="D113" s="17"/>
      <c r="E113" s="19"/>
      <c r="F113" s="22">
        <v>6979</v>
      </c>
      <c r="G113" s="34"/>
      <c r="H113" s="32"/>
      <c r="I113" s="56">
        <f t="shared" si="5"/>
        <v>6979</v>
      </c>
      <c r="J113" s="171" t="s">
        <v>474</v>
      </c>
      <c r="K113" s="79"/>
      <c r="L113" s="9">
        <v>100</v>
      </c>
      <c r="M113" s="77">
        <f t="shared" si="6"/>
        <v>0</v>
      </c>
      <c r="N113" s="79"/>
      <c r="O113" s="77"/>
      <c r="P113" s="77">
        <v>5040</v>
      </c>
      <c r="Q113" s="79">
        <v>1939</v>
      </c>
      <c r="R113" s="191" t="s">
        <v>465</v>
      </c>
      <c r="S113" s="192"/>
      <c r="T113" s="192"/>
      <c r="U113" s="192"/>
      <c r="V113" s="192"/>
      <c r="W113" s="192"/>
      <c r="X113" s="192"/>
      <c r="Y113" s="193"/>
    </row>
    <row r="114" spans="1:25" ht="12" customHeight="1">
      <c r="A114" s="50" t="s">
        <v>417</v>
      </c>
      <c r="B114" s="113" t="s">
        <v>78</v>
      </c>
      <c r="C114" s="11"/>
      <c r="D114" s="17"/>
      <c r="E114" s="19"/>
      <c r="F114" s="22">
        <v>1347</v>
      </c>
      <c r="G114" s="34"/>
      <c r="H114" s="32"/>
      <c r="I114" s="56">
        <f t="shared" si="5"/>
        <v>1347</v>
      </c>
      <c r="J114" s="71"/>
      <c r="K114" s="79"/>
      <c r="L114" s="9">
        <v>100</v>
      </c>
      <c r="M114" s="77">
        <f t="shared" si="6"/>
        <v>0</v>
      </c>
      <c r="N114" s="79"/>
      <c r="O114" s="77"/>
      <c r="P114" s="77"/>
      <c r="Q114" s="79">
        <v>1347</v>
      </c>
      <c r="R114" s="191"/>
      <c r="S114" s="192"/>
      <c r="T114" s="192"/>
      <c r="U114" s="192"/>
      <c r="V114" s="192"/>
      <c r="W114" s="192"/>
      <c r="X114" s="192"/>
      <c r="Y114" s="193"/>
    </row>
    <row r="115" spans="1:25" ht="12" customHeight="1">
      <c r="A115" s="164" t="s">
        <v>418</v>
      </c>
      <c r="B115" s="113" t="s">
        <v>79</v>
      </c>
      <c r="C115" s="11"/>
      <c r="D115" s="17"/>
      <c r="E115" s="19">
        <v>4551</v>
      </c>
      <c r="F115" s="22"/>
      <c r="G115" s="34"/>
      <c r="H115" s="32"/>
      <c r="I115" s="56">
        <f t="shared" si="5"/>
        <v>4551</v>
      </c>
      <c r="J115" s="71"/>
      <c r="K115" s="79"/>
      <c r="L115" s="9">
        <v>100</v>
      </c>
      <c r="M115" s="77">
        <f t="shared" si="6"/>
        <v>0</v>
      </c>
      <c r="N115" s="79"/>
      <c r="O115" s="77"/>
      <c r="P115" s="77"/>
      <c r="Q115" s="79">
        <v>4551</v>
      </c>
      <c r="R115" s="191"/>
      <c r="S115" s="192"/>
      <c r="T115" s="192"/>
      <c r="U115" s="192"/>
      <c r="V115" s="192"/>
      <c r="W115" s="192"/>
      <c r="X115" s="192"/>
      <c r="Y115" s="193"/>
    </row>
    <row r="116" spans="1:25" ht="12" customHeight="1">
      <c r="A116" s="50" t="s">
        <v>419</v>
      </c>
      <c r="B116" s="113" t="s">
        <v>80</v>
      </c>
      <c r="C116" s="11"/>
      <c r="D116" s="17"/>
      <c r="E116" s="19"/>
      <c r="F116" s="22">
        <v>2052</v>
      </c>
      <c r="G116" s="34"/>
      <c r="H116" s="32"/>
      <c r="I116" s="56">
        <f t="shared" si="5"/>
        <v>2052</v>
      </c>
      <c r="J116" s="71"/>
      <c r="K116" s="79"/>
      <c r="L116" s="9">
        <v>100</v>
      </c>
      <c r="M116" s="77">
        <f t="shared" si="6"/>
        <v>0</v>
      </c>
      <c r="N116" s="79"/>
      <c r="O116" s="77"/>
      <c r="P116" s="77"/>
      <c r="Q116" s="79">
        <v>2052</v>
      </c>
      <c r="R116" s="191"/>
      <c r="S116" s="192"/>
      <c r="T116" s="192"/>
      <c r="U116" s="192"/>
      <c r="V116" s="192"/>
      <c r="W116" s="192"/>
      <c r="X116" s="192"/>
      <c r="Y116" s="193"/>
    </row>
    <row r="117" spans="1:25" ht="12" customHeight="1">
      <c r="A117" s="50" t="s">
        <v>420</v>
      </c>
      <c r="B117" s="113" t="s">
        <v>81</v>
      </c>
      <c r="C117" s="11"/>
      <c r="D117" s="17"/>
      <c r="E117" s="19"/>
      <c r="F117" s="22">
        <v>10000</v>
      </c>
      <c r="G117" s="34"/>
      <c r="H117" s="32"/>
      <c r="I117" s="56">
        <f t="shared" si="5"/>
        <v>10000</v>
      </c>
      <c r="J117" s="71"/>
      <c r="K117" s="79"/>
      <c r="L117" s="9">
        <v>100</v>
      </c>
      <c r="M117" s="77">
        <f t="shared" si="6"/>
        <v>0</v>
      </c>
      <c r="N117" s="79"/>
      <c r="O117" s="77"/>
      <c r="P117" s="77"/>
      <c r="Q117" s="79">
        <v>10000</v>
      </c>
      <c r="R117" s="191"/>
      <c r="S117" s="192"/>
      <c r="T117" s="192"/>
      <c r="U117" s="192"/>
      <c r="V117" s="192"/>
      <c r="W117" s="192"/>
      <c r="X117" s="192"/>
      <c r="Y117" s="193"/>
    </row>
    <row r="118" spans="1:25" ht="12" customHeight="1">
      <c r="A118" s="50">
        <v>79</v>
      </c>
      <c r="B118" s="113" t="s">
        <v>82</v>
      </c>
      <c r="C118" s="11"/>
      <c r="D118" s="17"/>
      <c r="E118" s="19"/>
      <c r="F118" s="22">
        <v>16095</v>
      </c>
      <c r="G118" s="34"/>
      <c r="H118" s="32"/>
      <c r="I118" s="56">
        <f t="shared" si="5"/>
        <v>16095</v>
      </c>
      <c r="J118" s="9"/>
      <c r="K118" s="79"/>
      <c r="L118" s="9"/>
      <c r="M118" s="77">
        <f t="shared" si="6"/>
        <v>0</v>
      </c>
      <c r="N118" s="77"/>
      <c r="O118" s="77"/>
      <c r="P118" s="77"/>
      <c r="Q118" s="77">
        <v>16095</v>
      </c>
      <c r="R118" s="191"/>
      <c r="S118" s="192"/>
      <c r="T118" s="192"/>
      <c r="U118" s="192"/>
      <c r="V118" s="192"/>
      <c r="W118" s="192"/>
      <c r="X118" s="192"/>
      <c r="Y118" s="193"/>
    </row>
    <row r="119" spans="1:25" ht="12" customHeight="1">
      <c r="A119" s="50">
        <v>80</v>
      </c>
      <c r="B119" s="113" t="s">
        <v>83</v>
      </c>
      <c r="C119" s="11">
        <v>377</v>
      </c>
      <c r="D119" s="17"/>
      <c r="E119" s="19"/>
      <c r="F119" s="22"/>
      <c r="G119" s="34"/>
      <c r="H119" s="32"/>
      <c r="I119" s="56">
        <f t="shared" si="5"/>
        <v>377</v>
      </c>
      <c r="J119" s="71"/>
      <c r="K119" s="79"/>
      <c r="L119" s="9"/>
      <c r="M119" s="77">
        <f t="shared" si="6"/>
        <v>0</v>
      </c>
      <c r="N119" s="77"/>
      <c r="O119" s="77"/>
      <c r="P119" s="77"/>
      <c r="Q119" s="77">
        <v>377</v>
      </c>
      <c r="R119" s="191"/>
      <c r="S119" s="192"/>
      <c r="T119" s="192"/>
      <c r="U119" s="192"/>
      <c r="V119" s="192"/>
      <c r="W119" s="192"/>
      <c r="X119" s="192"/>
      <c r="Y119" s="193"/>
    </row>
    <row r="120" spans="1:25" ht="12" customHeight="1">
      <c r="A120" s="50" t="s">
        <v>421</v>
      </c>
      <c r="B120" s="114" t="s">
        <v>84</v>
      </c>
      <c r="C120" s="11">
        <v>205</v>
      </c>
      <c r="D120" s="17"/>
      <c r="E120" s="19"/>
      <c r="F120" s="22"/>
      <c r="G120" s="34"/>
      <c r="H120" s="32"/>
      <c r="I120" s="56">
        <f t="shared" si="5"/>
        <v>205</v>
      </c>
      <c r="J120" s="91" t="s">
        <v>229</v>
      </c>
      <c r="K120" s="79"/>
      <c r="L120" s="9"/>
      <c r="M120" s="77">
        <f t="shared" si="6"/>
        <v>0</v>
      </c>
      <c r="N120" s="77"/>
      <c r="O120" s="77"/>
      <c r="P120" s="77">
        <v>205</v>
      </c>
      <c r="Q120" s="77"/>
      <c r="R120" s="191"/>
      <c r="S120" s="192"/>
      <c r="T120" s="192"/>
      <c r="U120" s="192"/>
      <c r="V120" s="192"/>
      <c r="W120" s="192"/>
      <c r="X120" s="192"/>
      <c r="Y120" s="193"/>
    </row>
    <row r="121" spans="1:25" ht="12" customHeight="1">
      <c r="A121" s="50">
        <v>81</v>
      </c>
      <c r="B121" s="113" t="s">
        <v>21</v>
      </c>
      <c r="C121" s="11">
        <v>407</v>
      </c>
      <c r="D121" s="17"/>
      <c r="E121" s="19"/>
      <c r="F121" s="22"/>
      <c r="G121" s="34"/>
      <c r="H121" s="32"/>
      <c r="I121" s="56">
        <f t="shared" si="5"/>
        <v>407</v>
      </c>
      <c r="J121" s="71"/>
      <c r="K121" s="79"/>
      <c r="L121" s="9">
        <v>100</v>
      </c>
      <c r="M121" s="77">
        <f t="shared" si="6"/>
        <v>0</v>
      </c>
      <c r="N121" s="77"/>
      <c r="O121" s="77"/>
      <c r="P121" s="77"/>
      <c r="Q121" s="77">
        <v>407</v>
      </c>
      <c r="R121" s="191"/>
      <c r="S121" s="192"/>
      <c r="T121" s="192"/>
      <c r="U121" s="192"/>
      <c r="V121" s="192"/>
      <c r="W121" s="192"/>
      <c r="X121" s="192"/>
      <c r="Y121" s="193"/>
    </row>
    <row r="122" spans="1:25" ht="12" customHeight="1">
      <c r="A122" s="50">
        <v>82</v>
      </c>
      <c r="B122" s="113" t="s">
        <v>34</v>
      </c>
      <c r="C122" s="11">
        <v>232</v>
      </c>
      <c r="D122" s="17"/>
      <c r="E122" s="19"/>
      <c r="F122" s="22"/>
      <c r="G122" s="34"/>
      <c r="H122" s="32"/>
      <c r="I122" s="56">
        <f t="shared" si="5"/>
        <v>232</v>
      </c>
      <c r="J122" s="71"/>
      <c r="K122" s="79"/>
      <c r="L122" s="9">
        <v>100</v>
      </c>
      <c r="M122" s="77">
        <f t="shared" si="6"/>
        <v>0</v>
      </c>
      <c r="N122" s="77"/>
      <c r="O122" s="77"/>
      <c r="P122" s="77"/>
      <c r="Q122" s="77">
        <v>232</v>
      </c>
      <c r="R122" s="191"/>
      <c r="S122" s="192"/>
      <c r="T122" s="192"/>
      <c r="U122" s="192"/>
      <c r="V122" s="192"/>
      <c r="W122" s="192"/>
      <c r="X122" s="192"/>
      <c r="Y122" s="193"/>
    </row>
    <row r="123" spans="1:25" ht="12" customHeight="1">
      <c r="A123" s="50">
        <v>83</v>
      </c>
      <c r="B123" s="113" t="s">
        <v>36</v>
      </c>
      <c r="C123" s="11">
        <v>252</v>
      </c>
      <c r="D123" s="17"/>
      <c r="E123" s="19"/>
      <c r="F123" s="22"/>
      <c r="G123" s="34"/>
      <c r="H123" s="32"/>
      <c r="I123" s="56">
        <f t="shared" si="5"/>
        <v>252</v>
      </c>
      <c r="J123" s="71"/>
      <c r="K123" s="79"/>
      <c r="L123" s="9">
        <v>100</v>
      </c>
      <c r="M123" s="77">
        <f t="shared" si="6"/>
        <v>0</v>
      </c>
      <c r="N123" s="77"/>
      <c r="O123" s="77"/>
      <c r="P123" s="77"/>
      <c r="Q123" s="77">
        <v>252</v>
      </c>
      <c r="R123" s="191"/>
      <c r="S123" s="192"/>
      <c r="T123" s="192"/>
      <c r="U123" s="192"/>
      <c r="V123" s="192"/>
      <c r="W123" s="192"/>
      <c r="X123" s="192"/>
      <c r="Y123" s="193"/>
    </row>
    <row r="124" spans="1:25" ht="12" customHeight="1">
      <c r="A124" s="50">
        <v>84</v>
      </c>
      <c r="B124" s="113" t="s">
        <v>85</v>
      </c>
      <c r="C124" s="11">
        <v>12011</v>
      </c>
      <c r="D124" s="17"/>
      <c r="E124" s="19"/>
      <c r="F124" s="22"/>
      <c r="G124" s="34"/>
      <c r="H124" s="32"/>
      <c r="I124" s="56">
        <f t="shared" si="5"/>
        <v>12011</v>
      </c>
      <c r="J124" s="71"/>
      <c r="K124" s="79"/>
      <c r="L124" s="9">
        <v>100</v>
      </c>
      <c r="M124" s="77">
        <f t="shared" si="6"/>
        <v>0</v>
      </c>
      <c r="N124" s="77"/>
      <c r="O124" s="77"/>
      <c r="P124" s="77"/>
      <c r="Q124" s="77">
        <v>12011</v>
      </c>
      <c r="R124" s="191"/>
      <c r="S124" s="192"/>
      <c r="T124" s="192"/>
      <c r="U124" s="192"/>
      <c r="V124" s="192"/>
      <c r="W124" s="192"/>
      <c r="X124" s="192"/>
      <c r="Y124" s="193"/>
    </row>
    <row r="125" spans="1:25" ht="12" customHeight="1">
      <c r="A125" s="50">
        <v>85</v>
      </c>
      <c r="B125" s="113" t="s">
        <v>86</v>
      </c>
      <c r="C125" s="11">
        <v>6580</v>
      </c>
      <c r="D125" s="17"/>
      <c r="E125" s="19"/>
      <c r="F125" s="22"/>
      <c r="G125" s="34"/>
      <c r="H125" s="32"/>
      <c r="I125" s="56">
        <f t="shared" si="5"/>
        <v>6580</v>
      </c>
      <c r="J125" s="71"/>
      <c r="K125" s="79"/>
      <c r="L125" s="9">
        <v>100</v>
      </c>
      <c r="M125" s="77">
        <f t="shared" si="6"/>
        <v>0</v>
      </c>
      <c r="N125" s="77"/>
      <c r="O125" s="77"/>
      <c r="P125" s="77"/>
      <c r="Q125" s="77">
        <v>6580</v>
      </c>
      <c r="R125" s="191"/>
      <c r="S125" s="192"/>
      <c r="T125" s="192"/>
      <c r="U125" s="192"/>
      <c r="V125" s="192"/>
      <c r="W125" s="192"/>
      <c r="X125" s="192"/>
      <c r="Y125" s="193"/>
    </row>
    <row r="126" spans="1:25" ht="12" customHeight="1">
      <c r="A126" s="50">
        <v>86</v>
      </c>
      <c r="B126" s="113" t="s">
        <v>45</v>
      </c>
      <c r="C126" s="11"/>
      <c r="D126" s="17"/>
      <c r="E126" s="19"/>
      <c r="F126" s="22">
        <v>62340</v>
      </c>
      <c r="G126" s="34"/>
      <c r="H126" s="32"/>
      <c r="I126" s="56">
        <f t="shared" si="5"/>
        <v>62340</v>
      </c>
      <c r="J126" s="71"/>
      <c r="K126" s="79"/>
      <c r="L126" s="9">
        <v>100</v>
      </c>
      <c r="M126" s="77"/>
      <c r="N126" s="77"/>
      <c r="O126" s="77"/>
      <c r="P126" s="77"/>
      <c r="Q126" s="77">
        <v>62340</v>
      </c>
      <c r="R126" s="191"/>
      <c r="S126" s="192"/>
      <c r="T126" s="192"/>
      <c r="U126" s="192"/>
      <c r="V126" s="192"/>
      <c r="W126" s="192"/>
      <c r="X126" s="192"/>
      <c r="Y126" s="193"/>
    </row>
    <row r="127" spans="1:25" ht="12" customHeight="1">
      <c r="A127" s="155">
        <v>87</v>
      </c>
      <c r="B127" s="113" t="s">
        <v>87</v>
      </c>
      <c r="C127" s="11"/>
      <c r="D127" s="17">
        <v>571</v>
      </c>
      <c r="E127" s="19"/>
      <c r="F127" s="22"/>
      <c r="G127" s="34"/>
      <c r="H127" s="32"/>
      <c r="I127" s="56">
        <f t="shared" si="5"/>
        <v>571</v>
      </c>
      <c r="J127" s="71"/>
      <c r="K127" s="79"/>
      <c r="L127" s="9">
        <v>100</v>
      </c>
      <c r="M127" s="77">
        <f t="shared" si="6"/>
        <v>0</v>
      </c>
      <c r="N127" s="77"/>
      <c r="O127" s="77"/>
      <c r="P127" s="77"/>
      <c r="Q127" s="77">
        <v>571</v>
      </c>
      <c r="R127" s="191"/>
      <c r="S127" s="192"/>
      <c r="T127" s="192"/>
      <c r="U127" s="192"/>
      <c r="V127" s="192"/>
      <c r="W127" s="192"/>
      <c r="X127" s="192"/>
      <c r="Y127" s="193"/>
    </row>
    <row r="128" spans="1:25" ht="21.75" customHeight="1">
      <c r="A128" s="155">
        <v>88</v>
      </c>
      <c r="B128" s="113" t="s">
        <v>88</v>
      </c>
      <c r="C128" s="11"/>
      <c r="D128" s="17">
        <v>225</v>
      </c>
      <c r="E128" s="19"/>
      <c r="F128" s="22"/>
      <c r="G128" s="34"/>
      <c r="H128" s="32"/>
      <c r="I128" s="56">
        <f t="shared" si="5"/>
        <v>225</v>
      </c>
      <c r="J128" s="71"/>
      <c r="K128" s="79"/>
      <c r="L128" s="9">
        <v>100</v>
      </c>
      <c r="M128" s="77">
        <f t="shared" si="6"/>
        <v>0</v>
      </c>
      <c r="N128" s="77"/>
      <c r="O128" s="77"/>
      <c r="P128" s="77"/>
      <c r="Q128" s="77">
        <v>225</v>
      </c>
      <c r="R128" s="191"/>
      <c r="S128" s="192"/>
      <c r="T128" s="192"/>
      <c r="U128" s="192"/>
      <c r="V128" s="192"/>
      <c r="W128" s="192"/>
      <c r="X128" s="192"/>
      <c r="Y128" s="193"/>
    </row>
    <row r="129" spans="1:25" ht="12.75">
      <c r="A129" s="51">
        <v>89</v>
      </c>
      <c r="B129" s="174" t="s">
        <v>89</v>
      </c>
      <c r="C129" s="11">
        <v>194</v>
      </c>
      <c r="D129" s="17"/>
      <c r="E129" s="19"/>
      <c r="F129" s="22"/>
      <c r="G129" s="34"/>
      <c r="H129" s="32"/>
      <c r="I129" s="56">
        <f t="shared" si="5"/>
        <v>194</v>
      </c>
      <c r="J129" s="178" t="s">
        <v>491</v>
      </c>
      <c r="K129" s="79"/>
      <c r="L129" s="9">
        <v>100</v>
      </c>
      <c r="M129" s="77">
        <f>(K129/100*L129)</f>
        <v>0</v>
      </c>
      <c r="N129" s="77"/>
      <c r="O129" s="77"/>
      <c r="P129" s="77"/>
      <c r="Q129" s="77">
        <v>194</v>
      </c>
      <c r="R129" s="191"/>
      <c r="S129" s="192"/>
      <c r="T129" s="192"/>
      <c r="U129" s="192"/>
      <c r="V129" s="192"/>
      <c r="W129" s="192"/>
      <c r="X129" s="192"/>
      <c r="Y129" s="193"/>
    </row>
    <row r="130" spans="1:25" ht="25.5">
      <c r="A130" s="155">
        <v>90</v>
      </c>
      <c r="B130" s="113" t="s">
        <v>90</v>
      </c>
      <c r="C130" s="11"/>
      <c r="D130" s="17">
        <v>4679</v>
      </c>
      <c r="E130" s="19"/>
      <c r="F130" s="22"/>
      <c r="G130" s="34"/>
      <c r="H130" s="32"/>
      <c r="I130" s="56">
        <f aca="true" t="shared" si="7" ref="I130:I150">SUM(C130:H130)</f>
        <v>4679</v>
      </c>
      <c r="J130" s="71"/>
      <c r="K130" s="79"/>
      <c r="L130" s="85">
        <v>100</v>
      </c>
      <c r="M130" s="77">
        <f aca="true" t="shared" si="8" ref="M130:M142">(K130/100*L130)</f>
        <v>0</v>
      </c>
      <c r="N130" s="79"/>
      <c r="O130" s="81"/>
      <c r="P130" s="81"/>
      <c r="Q130" s="79">
        <v>4679</v>
      </c>
      <c r="R130" s="278"/>
      <c r="S130" s="279"/>
      <c r="T130" s="279"/>
      <c r="U130" s="279"/>
      <c r="V130" s="279"/>
      <c r="W130" s="279"/>
      <c r="X130" s="279"/>
      <c r="Y130" s="280"/>
    </row>
    <row r="131" spans="1:25" ht="12.75">
      <c r="A131" s="50" t="s">
        <v>422</v>
      </c>
      <c r="B131" s="113" t="s">
        <v>91</v>
      </c>
      <c r="C131" s="11">
        <v>201</v>
      </c>
      <c r="D131" s="17"/>
      <c r="E131" s="19"/>
      <c r="F131" s="22"/>
      <c r="G131" s="34"/>
      <c r="H131" s="32"/>
      <c r="I131" s="56">
        <f t="shared" si="7"/>
        <v>201</v>
      </c>
      <c r="J131" s="71"/>
      <c r="K131" s="79"/>
      <c r="L131" s="9">
        <v>100</v>
      </c>
      <c r="M131" s="77">
        <f t="shared" si="8"/>
        <v>0</v>
      </c>
      <c r="N131" s="79"/>
      <c r="O131" s="77"/>
      <c r="P131" s="77"/>
      <c r="Q131" s="79">
        <v>201</v>
      </c>
      <c r="R131" s="220"/>
      <c r="S131" s="220"/>
      <c r="T131" s="220"/>
      <c r="U131" s="220"/>
      <c r="V131" s="220"/>
      <c r="W131" s="220"/>
      <c r="X131" s="220"/>
      <c r="Y131" s="220"/>
    </row>
    <row r="132" spans="1:25" ht="12.75">
      <c r="A132" s="155">
        <v>91</v>
      </c>
      <c r="B132" s="113" t="s">
        <v>92</v>
      </c>
      <c r="C132" s="11"/>
      <c r="D132" s="17">
        <v>1146</v>
      </c>
      <c r="E132" s="19"/>
      <c r="F132" s="22"/>
      <c r="G132" s="34"/>
      <c r="H132" s="32"/>
      <c r="I132" s="56">
        <f t="shared" si="7"/>
        <v>1146</v>
      </c>
      <c r="J132" s="71"/>
      <c r="K132" s="79"/>
      <c r="L132" s="9">
        <v>100</v>
      </c>
      <c r="M132" s="77">
        <f t="shared" si="8"/>
        <v>0</v>
      </c>
      <c r="N132" s="79"/>
      <c r="O132" s="77"/>
      <c r="P132" s="77"/>
      <c r="Q132" s="79">
        <v>1146</v>
      </c>
      <c r="R132" s="220"/>
      <c r="S132" s="220"/>
      <c r="T132" s="220"/>
      <c r="U132" s="220"/>
      <c r="V132" s="220"/>
      <c r="W132" s="220"/>
      <c r="X132" s="220"/>
      <c r="Y132" s="220"/>
    </row>
    <row r="133" spans="1:25" ht="12.75">
      <c r="A133" s="155">
        <v>92</v>
      </c>
      <c r="B133" s="113" t="s">
        <v>93</v>
      </c>
      <c r="C133" s="11"/>
      <c r="D133" s="17">
        <v>1709</v>
      </c>
      <c r="E133" s="19"/>
      <c r="F133" s="22"/>
      <c r="G133" s="34"/>
      <c r="H133" s="32"/>
      <c r="I133" s="56">
        <f t="shared" si="7"/>
        <v>1709</v>
      </c>
      <c r="J133" s="71"/>
      <c r="K133" s="79"/>
      <c r="L133" s="9">
        <v>100</v>
      </c>
      <c r="M133" s="77">
        <f t="shared" si="8"/>
        <v>0</v>
      </c>
      <c r="N133" s="79"/>
      <c r="O133" s="77"/>
      <c r="P133" s="77"/>
      <c r="Q133" s="79">
        <v>1709</v>
      </c>
      <c r="R133" s="220"/>
      <c r="S133" s="220"/>
      <c r="T133" s="220"/>
      <c r="U133" s="220"/>
      <c r="V133" s="220"/>
      <c r="W133" s="220"/>
      <c r="X133" s="220"/>
      <c r="Y133" s="220"/>
    </row>
    <row r="134" spans="1:25" ht="12.75">
      <c r="A134" s="50">
        <v>93</v>
      </c>
      <c r="B134" s="113" t="s">
        <v>94</v>
      </c>
      <c r="C134" s="11"/>
      <c r="D134" s="17"/>
      <c r="E134" s="19"/>
      <c r="F134" s="22">
        <v>1390</v>
      </c>
      <c r="G134" s="34"/>
      <c r="H134" s="32"/>
      <c r="I134" s="56">
        <f t="shared" si="7"/>
        <v>1390</v>
      </c>
      <c r="J134" s="71"/>
      <c r="K134" s="79"/>
      <c r="L134" s="9">
        <v>100</v>
      </c>
      <c r="M134" s="77">
        <f t="shared" si="8"/>
        <v>0</v>
      </c>
      <c r="N134" s="79"/>
      <c r="O134" s="77"/>
      <c r="P134" s="77"/>
      <c r="Q134" s="79">
        <v>1390</v>
      </c>
      <c r="R134" s="220"/>
      <c r="S134" s="220"/>
      <c r="T134" s="220"/>
      <c r="U134" s="220"/>
      <c r="V134" s="220"/>
      <c r="W134" s="220"/>
      <c r="X134" s="220"/>
      <c r="Y134" s="220"/>
    </row>
    <row r="135" spans="1:25" ht="12.75">
      <c r="A135" s="50" t="s">
        <v>423</v>
      </c>
      <c r="B135" s="114" t="s">
        <v>95</v>
      </c>
      <c r="C135" s="11"/>
      <c r="D135" s="17"/>
      <c r="E135" s="19"/>
      <c r="F135" s="22">
        <v>295</v>
      </c>
      <c r="G135" s="34"/>
      <c r="H135" s="32"/>
      <c r="I135" s="56">
        <f t="shared" si="7"/>
        <v>295</v>
      </c>
      <c r="J135" s="93" t="s">
        <v>232</v>
      </c>
      <c r="K135" s="79"/>
      <c r="L135" s="9"/>
      <c r="M135" s="77">
        <f t="shared" si="8"/>
        <v>0</v>
      </c>
      <c r="N135" s="77"/>
      <c r="O135" s="77"/>
      <c r="P135" s="77">
        <v>295</v>
      </c>
      <c r="Q135" s="77"/>
      <c r="R135" s="220"/>
      <c r="S135" s="220"/>
      <c r="T135" s="220"/>
      <c r="U135" s="220"/>
      <c r="V135" s="220"/>
      <c r="W135" s="220"/>
      <c r="X135" s="220"/>
      <c r="Y135" s="220"/>
    </row>
    <row r="136" spans="1:25" ht="12.75">
      <c r="A136" s="50" t="s">
        <v>424</v>
      </c>
      <c r="B136" s="113" t="s">
        <v>96</v>
      </c>
      <c r="C136" s="11"/>
      <c r="D136" s="17"/>
      <c r="E136" s="19"/>
      <c r="F136" s="22">
        <v>141</v>
      </c>
      <c r="G136" s="34"/>
      <c r="H136" s="32"/>
      <c r="I136" s="56">
        <f t="shared" si="7"/>
        <v>141</v>
      </c>
      <c r="J136" s="71"/>
      <c r="K136" s="79"/>
      <c r="L136" s="9">
        <v>100</v>
      </c>
      <c r="M136" s="77">
        <f t="shared" si="8"/>
        <v>0</v>
      </c>
      <c r="N136" s="79"/>
      <c r="O136" s="77"/>
      <c r="P136" s="77"/>
      <c r="Q136" s="79">
        <v>141</v>
      </c>
      <c r="R136" s="220"/>
      <c r="S136" s="220"/>
      <c r="T136" s="220"/>
      <c r="U136" s="220"/>
      <c r="V136" s="220"/>
      <c r="W136" s="220"/>
      <c r="X136" s="220"/>
      <c r="Y136" s="220"/>
    </row>
    <row r="137" spans="1:25" ht="12.75">
      <c r="A137" s="50" t="s">
        <v>425</v>
      </c>
      <c r="B137" s="113" t="s">
        <v>97</v>
      </c>
      <c r="C137" s="11"/>
      <c r="D137" s="17"/>
      <c r="E137" s="19"/>
      <c r="F137" s="22">
        <v>312</v>
      </c>
      <c r="G137" s="34"/>
      <c r="H137" s="32"/>
      <c r="I137" s="56">
        <f t="shared" si="7"/>
        <v>312</v>
      </c>
      <c r="J137" s="71"/>
      <c r="K137" s="79"/>
      <c r="L137" s="9"/>
      <c r="M137" s="77">
        <f t="shared" si="8"/>
        <v>0</v>
      </c>
      <c r="N137" s="79"/>
      <c r="O137" s="77"/>
      <c r="P137" s="77"/>
      <c r="Q137" s="79">
        <v>312</v>
      </c>
      <c r="R137" s="220"/>
      <c r="S137" s="220"/>
      <c r="T137" s="220"/>
      <c r="U137" s="220"/>
      <c r="V137" s="220"/>
      <c r="W137" s="220"/>
      <c r="X137" s="220"/>
      <c r="Y137" s="220"/>
    </row>
    <row r="138" spans="1:25" ht="12.75">
      <c r="A138" s="50" t="s">
        <v>426</v>
      </c>
      <c r="B138" s="113" t="s">
        <v>98</v>
      </c>
      <c r="C138" s="11"/>
      <c r="D138" s="17"/>
      <c r="E138" s="19"/>
      <c r="F138" s="22">
        <v>10771</v>
      </c>
      <c r="G138" s="34"/>
      <c r="H138" s="32"/>
      <c r="I138" s="56">
        <f t="shared" si="7"/>
        <v>10771</v>
      </c>
      <c r="J138" s="71"/>
      <c r="K138" s="79"/>
      <c r="L138" s="9">
        <v>100</v>
      </c>
      <c r="M138" s="77">
        <f t="shared" si="8"/>
        <v>0</v>
      </c>
      <c r="N138" s="79"/>
      <c r="O138" s="77"/>
      <c r="P138" s="77"/>
      <c r="Q138" s="79">
        <v>10771</v>
      </c>
      <c r="R138" s="220"/>
      <c r="S138" s="220"/>
      <c r="T138" s="220"/>
      <c r="U138" s="220"/>
      <c r="V138" s="220"/>
      <c r="W138" s="220"/>
      <c r="X138" s="220"/>
      <c r="Y138" s="220"/>
    </row>
    <row r="139" spans="1:25" ht="12.75">
      <c r="A139" s="50" t="s">
        <v>427</v>
      </c>
      <c r="B139" s="113" t="s">
        <v>99</v>
      </c>
      <c r="C139" s="11"/>
      <c r="D139" s="17"/>
      <c r="E139" s="19"/>
      <c r="F139" s="22">
        <v>594</v>
      </c>
      <c r="G139" s="34"/>
      <c r="H139" s="32"/>
      <c r="I139" s="56">
        <f t="shared" si="7"/>
        <v>594</v>
      </c>
      <c r="J139" s="71"/>
      <c r="K139" s="79"/>
      <c r="L139" s="9">
        <v>100</v>
      </c>
      <c r="M139" s="77">
        <f t="shared" si="8"/>
        <v>0</v>
      </c>
      <c r="N139" s="79"/>
      <c r="O139" s="77"/>
      <c r="P139" s="77"/>
      <c r="Q139" s="79">
        <v>594</v>
      </c>
      <c r="R139" s="220"/>
      <c r="S139" s="220"/>
      <c r="T139" s="220"/>
      <c r="U139" s="220"/>
      <c r="V139" s="220"/>
      <c r="W139" s="220"/>
      <c r="X139" s="220"/>
      <c r="Y139" s="220"/>
    </row>
    <row r="140" spans="1:25" ht="12.75">
      <c r="A140" s="50" t="s">
        <v>428</v>
      </c>
      <c r="B140" s="113" t="s">
        <v>100</v>
      </c>
      <c r="C140" s="11"/>
      <c r="D140" s="17"/>
      <c r="E140" s="19"/>
      <c r="F140" s="22">
        <v>2206</v>
      </c>
      <c r="G140" s="34"/>
      <c r="H140" s="32"/>
      <c r="I140" s="56">
        <f t="shared" si="7"/>
        <v>2206</v>
      </c>
      <c r="J140" s="71"/>
      <c r="K140" s="79"/>
      <c r="L140" s="9"/>
      <c r="M140" s="77">
        <f t="shared" si="8"/>
        <v>0</v>
      </c>
      <c r="N140" s="77"/>
      <c r="O140" s="77"/>
      <c r="P140" s="77"/>
      <c r="Q140" s="77">
        <v>2206</v>
      </c>
      <c r="R140" s="220"/>
      <c r="S140" s="220"/>
      <c r="T140" s="220"/>
      <c r="U140" s="220"/>
      <c r="V140" s="220"/>
      <c r="W140" s="220"/>
      <c r="X140" s="220"/>
      <c r="Y140" s="220"/>
    </row>
    <row r="141" spans="1:25" ht="12.75">
      <c r="A141" s="155" t="s">
        <v>429</v>
      </c>
      <c r="B141" s="113" t="s">
        <v>101</v>
      </c>
      <c r="C141" s="11"/>
      <c r="D141" s="17">
        <v>2558</v>
      </c>
      <c r="E141" s="19"/>
      <c r="F141" s="22"/>
      <c r="G141" s="34"/>
      <c r="H141" s="32"/>
      <c r="I141" s="56">
        <f t="shared" si="7"/>
        <v>2558</v>
      </c>
      <c r="J141" s="71"/>
      <c r="K141" s="79"/>
      <c r="L141" s="9">
        <v>100</v>
      </c>
      <c r="M141" s="77">
        <f t="shared" si="8"/>
        <v>0</v>
      </c>
      <c r="N141" s="79"/>
      <c r="O141" s="77"/>
      <c r="P141" s="77"/>
      <c r="Q141" s="79">
        <v>2558</v>
      </c>
      <c r="R141" s="220"/>
      <c r="S141" s="220"/>
      <c r="T141" s="220"/>
      <c r="U141" s="220"/>
      <c r="V141" s="220"/>
      <c r="W141" s="220"/>
      <c r="X141" s="220"/>
      <c r="Y141" s="220"/>
    </row>
    <row r="142" spans="1:25" ht="12.75">
      <c r="A142" s="155" t="s">
        <v>430</v>
      </c>
      <c r="B142" s="113" t="s">
        <v>227</v>
      </c>
      <c r="C142" s="11"/>
      <c r="D142" s="17">
        <v>3000</v>
      </c>
      <c r="E142" s="19"/>
      <c r="F142" s="22"/>
      <c r="G142" s="34"/>
      <c r="H142" s="32"/>
      <c r="I142" s="56">
        <f t="shared" si="7"/>
        <v>3000</v>
      </c>
      <c r="J142" s="71"/>
      <c r="K142" s="79"/>
      <c r="L142" s="9">
        <v>100</v>
      </c>
      <c r="M142" s="77">
        <f t="shared" si="8"/>
        <v>0</v>
      </c>
      <c r="N142" s="79"/>
      <c r="O142" s="77"/>
      <c r="P142" s="77"/>
      <c r="Q142" s="79">
        <v>3000</v>
      </c>
      <c r="R142" s="220"/>
      <c r="S142" s="220"/>
      <c r="T142" s="220"/>
      <c r="U142" s="220"/>
      <c r="V142" s="220"/>
      <c r="W142" s="220"/>
      <c r="X142" s="220"/>
      <c r="Y142" s="220"/>
    </row>
    <row r="143" spans="1:25" ht="12.75">
      <c r="A143" s="50">
        <v>94</v>
      </c>
      <c r="B143" s="113" t="s">
        <v>102</v>
      </c>
      <c r="C143" s="11">
        <v>34</v>
      </c>
      <c r="D143" s="17"/>
      <c r="E143" s="19"/>
      <c r="F143" s="22"/>
      <c r="G143" s="34"/>
      <c r="H143" s="32"/>
      <c r="I143" s="56">
        <f t="shared" si="7"/>
        <v>34</v>
      </c>
      <c r="J143" s="71"/>
      <c r="K143" s="79"/>
      <c r="L143" s="9"/>
      <c r="M143" s="77">
        <f aca="true" t="shared" si="9" ref="M143:M164">(K143/100*L143)</f>
        <v>0</v>
      </c>
      <c r="N143" s="77"/>
      <c r="O143" s="77"/>
      <c r="P143" s="77"/>
      <c r="Q143" s="77">
        <v>34</v>
      </c>
      <c r="R143" s="220"/>
      <c r="S143" s="220"/>
      <c r="T143" s="220"/>
      <c r="U143" s="220"/>
      <c r="V143" s="220"/>
      <c r="W143" s="220"/>
      <c r="X143" s="220"/>
      <c r="Y143" s="220"/>
    </row>
    <row r="144" spans="1:25" ht="12.75">
      <c r="A144" s="50">
        <v>95</v>
      </c>
      <c r="B144" s="113" t="s">
        <v>103</v>
      </c>
      <c r="C144" s="11">
        <v>800</v>
      </c>
      <c r="D144" s="17"/>
      <c r="E144" s="19"/>
      <c r="F144" s="22"/>
      <c r="G144" s="34"/>
      <c r="H144" s="32"/>
      <c r="I144" s="56">
        <f t="shared" si="7"/>
        <v>800</v>
      </c>
      <c r="J144" s="71"/>
      <c r="K144" s="79"/>
      <c r="L144" s="9"/>
      <c r="M144" s="77">
        <f t="shared" si="9"/>
        <v>0</v>
      </c>
      <c r="N144" s="77"/>
      <c r="O144" s="77"/>
      <c r="P144" s="77"/>
      <c r="Q144" s="77">
        <v>800</v>
      </c>
      <c r="R144" s="220"/>
      <c r="S144" s="220"/>
      <c r="T144" s="220"/>
      <c r="U144" s="220"/>
      <c r="V144" s="220"/>
      <c r="W144" s="220"/>
      <c r="X144" s="220"/>
      <c r="Y144" s="220"/>
    </row>
    <row r="145" spans="1:25" ht="12.75">
      <c r="A145" s="50">
        <v>96</v>
      </c>
      <c r="B145" s="113" t="s">
        <v>104</v>
      </c>
      <c r="C145" s="11"/>
      <c r="D145" s="17"/>
      <c r="E145" s="19"/>
      <c r="F145" s="22">
        <v>4073</v>
      </c>
      <c r="G145" s="34"/>
      <c r="H145" s="32"/>
      <c r="I145" s="56">
        <f t="shared" si="7"/>
        <v>4073</v>
      </c>
      <c r="J145" s="71" t="s">
        <v>220</v>
      </c>
      <c r="K145" s="79"/>
      <c r="L145" s="9"/>
      <c r="M145" s="77">
        <f t="shared" si="9"/>
        <v>0</v>
      </c>
      <c r="N145" s="78"/>
      <c r="O145" s="77"/>
      <c r="P145" s="77"/>
      <c r="Q145" s="77">
        <v>4073</v>
      </c>
      <c r="R145" s="191" t="s">
        <v>176</v>
      </c>
      <c r="S145" s="192"/>
      <c r="T145" s="192"/>
      <c r="U145" s="192"/>
      <c r="V145" s="192"/>
      <c r="W145" s="192"/>
      <c r="X145" s="192"/>
      <c r="Y145" s="193"/>
    </row>
    <row r="146" spans="1:25" ht="12.75">
      <c r="A146" s="50">
        <v>97</v>
      </c>
      <c r="B146" s="113" t="s">
        <v>105</v>
      </c>
      <c r="C146" s="11"/>
      <c r="D146" s="17"/>
      <c r="E146" s="19"/>
      <c r="F146" s="22"/>
      <c r="G146" s="34"/>
      <c r="H146" s="32"/>
      <c r="I146" s="56">
        <f t="shared" si="7"/>
        <v>0</v>
      </c>
      <c r="J146" s="70" t="s">
        <v>223</v>
      </c>
      <c r="K146" s="79"/>
      <c r="L146" s="9"/>
      <c r="M146" s="77">
        <f t="shared" si="9"/>
        <v>0</v>
      </c>
      <c r="N146" s="77"/>
      <c r="O146" s="77"/>
      <c r="P146" s="77"/>
      <c r="Q146" s="77"/>
      <c r="R146" s="191"/>
      <c r="S146" s="192"/>
      <c r="T146" s="192"/>
      <c r="U146" s="192"/>
      <c r="V146" s="192"/>
      <c r="W146" s="192"/>
      <c r="X146" s="192"/>
      <c r="Y146" s="193"/>
    </row>
    <row r="147" spans="1:25" ht="12.75">
      <c r="A147" s="50">
        <v>98</v>
      </c>
      <c r="B147" s="113" t="s">
        <v>106</v>
      </c>
      <c r="C147" s="11">
        <v>1600</v>
      </c>
      <c r="D147" s="17"/>
      <c r="E147" s="19"/>
      <c r="F147" s="22"/>
      <c r="G147" s="34"/>
      <c r="H147" s="32"/>
      <c r="I147" s="56">
        <f t="shared" si="7"/>
        <v>1600</v>
      </c>
      <c r="J147" s="71"/>
      <c r="K147" s="79"/>
      <c r="L147" s="9"/>
      <c r="M147" s="77">
        <f t="shared" si="9"/>
        <v>0</v>
      </c>
      <c r="N147" s="77"/>
      <c r="O147" s="77"/>
      <c r="P147" s="77"/>
      <c r="Q147" s="77">
        <v>1600</v>
      </c>
      <c r="R147" s="191"/>
      <c r="S147" s="192"/>
      <c r="T147" s="192"/>
      <c r="U147" s="192"/>
      <c r="V147" s="192"/>
      <c r="W147" s="192"/>
      <c r="X147" s="192"/>
      <c r="Y147" s="193"/>
    </row>
    <row r="148" spans="1:25" ht="12.75">
      <c r="A148" s="50">
        <v>99</v>
      </c>
      <c r="B148" s="113" t="s">
        <v>107</v>
      </c>
      <c r="C148" s="11">
        <v>133</v>
      </c>
      <c r="D148" s="17"/>
      <c r="E148" s="19"/>
      <c r="F148" s="22"/>
      <c r="G148" s="34"/>
      <c r="H148" s="32"/>
      <c r="I148" s="56">
        <f t="shared" si="7"/>
        <v>133</v>
      </c>
      <c r="J148" s="71"/>
      <c r="K148" s="79"/>
      <c r="L148" s="9"/>
      <c r="M148" s="77">
        <f t="shared" si="9"/>
        <v>0</v>
      </c>
      <c r="N148" s="77"/>
      <c r="O148" s="77"/>
      <c r="P148" s="77"/>
      <c r="Q148" s="77">
        <v>133</v>
      </c>
      <c r="R148" s="191"/>
      <c r="S148" s="192"/>
      <c r="T148" s="192"/>
      <c r="U148" s="192"/>
      <c r="V148" s="192"/>
      <c r="W148" s="192"/>
      <c r="X148" s="192"/>
      <c r="Y148" s="193"/>
    </row>
    <row r="149" spans="1:25" ht="12.75">
      <c r="A149" s="155">
        <v>100</v>
      </c>
      <c r="B149" s="113" t="s">
        <v>108</v>
      </c>
      <c r="C149" s="11"/>
      <c r="D149" s="17">
        <v>254</v>
      </c>
      <c r="E149" s="19"/>
      <c r="F149" s="22"/>
      <c r="G149" s="34"/>
      <c r="H149" s="32"/>
      <c r="I149" s="56">
        <f t="shared" si="7"/>
        <v>254</v>
      </c>
      <c r="J149" s="71"/>
      <c r="K149" s="79"/>
      <c r="L149" s="9"/>
      <c r="M149" s="77">
        <f t="shared" si="9"/>
        <v>0</v>
      </c>
      <c r="N149" s="77"/>
      <c r="O149" s="77"/>
      <c r="P149" s="77"/>
      <c r="Q149" s="77">
        <v>254</v>
      </c>
      <c r="R149" s="191"/>
      <c r="S149" s="192"/>
      <c r="T149" s="192"/>
      <c r="U149" s="192"/>
      <c r="V149" s="192"/>
      <c r="W149" s="192"/>
      <c r="X149" s="192"/>
      <c r="Y149" s="193"/>
    </row>
    <row r="150" spans="1:25" ht="12.75">
      <c r="A150" s="50">
        <v>101</v>
      </c>
      <c r="B150" s="113" t="s">
        <v>109</v>
      </c>
      <c r="C150" s="11"/>
      <c r="D150" s="17"/>
      <c r="E150" s="19"/>
      <c r="F150" s="22">
        <v>27994</v>
      </c>
      <c r="G150" s="34"/>
      <c r="H150" s="32"/>
      <c r="I150" s="56">
        <f t="shared" si="7"/>
        <v>27994</v>
      </c>
      <c r="J150" s="71"/>
      <c r="K150" s="79"/>
      <c r="L150" s="9">
        <v>100</v>
      </c>
      <c r="M150" s="77">
        <f t="shared" si="9"/>
        <v>0</v>
      </c>
      <c r="N150" s="79"/>
      <c r="O150" s="77"/>
      <c r="P150" s="77"/>
      <c r="Q150" s="79">
        <v>27994</v>
      </c>
      <c r="R150" s="191"/>
      <c r="S150" s="192"/>
      <c r="T150" s="192"/>
      <c r="U150" s="192"/>
      <c r="V150" s="192"/>
      <c r="W150" s="192"/>
      <c r="X150" s="192"/>
      <c r="Y150" s="193"/>
    </row>
    <row r="151" spans="1:25" ht="12.75">
      <c r="A151" s="164">
        <v>102</v>
      </c>
      <c r="B151" s="113" t="s">
        <v>110</v>
      </c>
      <c r="C151" s="11"/>
      <c r="D151" s="17"/>
      <c r="E151" s="19">
        <v>4212</v>
      </c>
      <c r="F151" s="22"/>
      <c r="G151" s="34"/>
      <c r="H151" s="32"/>
      <c r="I151" s="56">
        <f aca="true" t="shared" si="10" ref="I151:I164">SUM(C151:H151)</f>
        <v>4212</v>
      </c>
      <c r="J151" s="71"/>
      <c r="K151" s="79"/>
      <c r="L151" s="9">
        <v>100</v>
      </c>
      <c r="M151" s="77">
        <f t="shared" si="9"/>
        <v>0</v>
      </c>
      <c r="N151" s="79"/>
      <c r="O151" s="77"/>
      <c r="P151" s="77"/>
      <c r="Q151" s="79">
        <v>4212</v>
      </c>
      <c r="R151" s="191"/>
      <c r="S151" s="192"/>
      <c r="T151" s="192"/>
      <c r="U151" s="192"/>
      <c r="V151" s="192"/>
      <c r="W151" s="192"/>
      <c r="X151" s="192"/>
      <c r="Y151" s="193"/>
    </row>
    <row r="152" spans="1:25" ht="12.75">
      <c r="A152" s="155">
        <v>103</v>
      </c>
      <c r="B152" s="114" t="s">
        <v>111</v>
      </c>
      <c r="C152" s="11"/>
      <c r="D152" s="17">
        <v>478</v>
      </c>
      <c r="E152" s="19"/>
      <c r="F152" s="22"/>
      <c r="G152" s="34"/>
      <c r="H152" s="32"/>
      <c r="I152" s="56">
        <f t="shared" si="10"/>
        <v>478</v>
      </c>
      <c r="J152" s="91" t="s">
        <v>228</v>
      </c>
      <c r="K152" s="79"/>
      <c r="L152" s="9"/>
      <c r="M152" s="77">
        <f t="shared" si="9"/>
        <v>0</v>
      </c>
      <c r="N152" s="77"/>
      <c r="O152" s="77"/>
      <c r="P152" s="77">
        <v>478</v>
      </c>
      <c r="Q152" s="77"/>
      <c r="R152" s="191"/>
      <c r="S152" s="192"/>
      <c r="T152" s="192"/>
      <c r="U152" s="192"/>
      <c r="V152" s="192"/>
      <c r="W152" s="192"/>
      <c r="X152" s="192"/>
      <c r="Y152" s="193"/>
    </row>
    <row r="153" spans="1:25" ht="12.75">
      <c r="A153" s="50">
        <v>104</v>
      </c>
      <c r="B153" s="113" t="s">
        <v>112</v>
      </c>
      <c r="C153" s="11">
        <v>1152</v>
      </c>
      <c r="D153" s="17"/>
      <c r="E153" s="19"/>
      <c r="F153" s="22"/>
      <c r="G153" s="34"/>
      <c r="H153" s="32"/>
      <c r="I153" s="56">
        <f t="shared" si="10"/>
        <v>1152</v>
      </c>
      <c r="J153" s="175"/>
      <c r="K153" s="79"/>
      <c r="L153" s="9">
        <v>100</v>
      </c>
      <c r="M153" s="77">
        <f>(K153/100*L153)</f>
        <v>0</v>
      </c>
      <c r="N153" s="79"/>
      <c r="O153" s="77"/>
      <c r="P153" s="77"/>
      <c r="Q153" s="79">
        <v>1152</v>
      </c>
      <c r="R153" s="191"/>
      <c r="S153" s="192"/>
      <c r="T153" s="192"/>
      <c r="U153" s="192"/>
      <c r="V153" s="192"/>
      <c r="W153" s="192"/>
      <c r="X153" s="192"/>
      <c r="Y153" s="193"/>
    </row>
    <row r="154" spans="1:25" ht="12.75">
      <c r="A154" s="50">
        <v>105</v>
      </c>
      <c r="B154" s="113" t="s">
        <v>113</v>
      </c>
      <c r="C154" s="11"/>
      <c r="D154" s="17"/>
      <c r="E154" s="19"/>
      <c r="F154" s="22">
        <v>24110</v>
      </c>
      <c r="G154" s="34"/>
      <c r="H154" s="32"/>
      <c r="I154" s="56">
        <f t="shared" si="10"/>
        <v>24110</v>
      </c>
      <c r="J154" s="71"/>
      <c r="L154" s="9">
        <v>100</v>
      </c>
      <c r="M154" s="77"/>
      <c r="N154" s="77"/>
      <c r="O154" s="77"/>
      <c r="P154" s="77"/>
      <c r="Q154" s="79">
        <v>24110</v>
      </c>
      <c r="R154" s="191"/>
      <c r="S154" s="192"/>
      <c r="T154" s="192"/>
      <c r="U154" s="192"/>
      <c r="V154" s="192"/>
      <c r="W154" s="192"/>
      <c r="X154" s="192"/>
      <c r="Y154" s="193"/>
    </row>
    <row r="155" spans="1:25" ht="12.75">
      <c r="A155" s="50">
        <v>106</v>
      </c>
      <c r="B155" s="113" t="s">
        <v>114</v>
      </c>
      <c r="C155" s="11"/>
      <c r="D155" s="17"/>
      <c r="E155" s="19"/>
      <c r="F155" s="22">
        <v>91185</v>
      </c>
      <c r="G155" s="34"/>
      <c r="H155" s="32"/>
      <c r="I155" s="56">
        <f t="shared" si="10"/>
        <v>91185</v>
      </c>
      <c r="J155" s="71"/>
      <c r="K155" s="79"/>
      <c r="L155" s="9">
        <v>100</v>
      </c>
      <c r="M155" s="77">
        <f t="shared" si="9"/>
        <v>0</v>
      </c>
      <c r="N155" s="77"/>
      <c r="O155" s="77"/>
      <c r="P155" s="77"/>
      <c r="Q155" s="79">
        <v>91185</v>
      </c>
      <c r="R155" s="191"/>
      <c r="S155" s="192"/>
      <c r="T155" s="192"/>
      <c r="U155" s="192"/>
      <c r="V155" s="192"/>
      <c r="W155" s="192"/>
      <c r="X155" s="192"/>
      <c r="Y155" s="193"/>
    </row>
    <row r="156" spans="1:25" ht="12.75">
      <c r="A156" s="155">
        <v>107</v>
      </c>
      <c r="B156" s="113" t="s">
        <v>115</v>
      </c>
      <c r="C156" s="11"/>
      <c r="D156" s="17">
        <v>1392</v>
      </c>
      <c r="E156" s="19"/>
      <c r="F156" s="22"/>
      <c r="G156" s="34"/>
      <c r="H156" s="32"/>
      <c r="I156" s="56">
        <f t="shared" si="10"/>
        <v>1392</v>
      </c>
      <c r="J156" s="71"/>
      <c r="K156" s="79"/>
      <c r="L156" s="9">
        <v>100</v>
      </c>
      <c r="M156" s="77">
        <f t="shared" si="9"/>
        <v>0</v>
      </c>
      <c r="N156" s="79"/>
      <c r="O156" s="77"/>
      <c r="P156" s="77"/>
      <c r="Q156" s="79">
        <v>1392</v>
      </c>
      <c r="R156" s="191"/>
      <c r="S156" s="192"/>
      <c r="T156" s="192"/>
      <c r="U156" s="192"/>
      <c r="V156" s="192"/>
      <c r="W156" s="192"/>
      <c r="X156" s="192"/>
      <c r="Y156" s="193"/>
    </row>
    <row r="157" spans="1:25" ht="12.75">
      <c r="A157" s="155">
        <v>108</v>
      </c>
      <c r="B157" s="113" t="s">
        <v>116</v>
      </c>
      <c r="C157" s="11"/>
      <c r="D157" s="17">
        <v>1037</v>
      </c>
      <c r="E157" s="19"/>
      <c r="F157" s="22"/>
      <c r="G157" s="34"/>
      <c r="H157" s="32"/>
      <c r="I157" s="56">
        <f t="shared" si="10"/>
        <v>1037</v>
      </c>
      <c r="J157" s="71"/>
      <c r="K157" s="79"/>
      <c r="L157" s="9">
        <v>100</v>
      </c>
      <c r="M157" s="77">
        <f t="shared" si="9"/>
        <v>0</v>
      </c>
      <c r="N157" s="79"/>
      <c r="O157" s="77"/>
      <c r="P157" s="77"/>
      <c r="Q157" s="79">
        <v>1037</v>
      </c>
      <c r="R157" s="191"/>
      <c r="S157" s="192"/>
      <c r="T157" s="192"/>
      <c r="U157" s="192"/>
      <c r="V157" s="192"/>
      <c r="W157" s="192"/>
      <c r="X157" s="192"/>
      <c r="Y157" s="193"/>
    </row>
    <row r="158" spans="1:25" ht="12.75">
      <c r="A158" s="50"/>
      <c r="B158" s="113" t="s">
        <v>117</v>
      </c>
      <c r="C158" s="11"/>
      <c r="D158" s="17"/>
      <c r="E158" s="19"/>
      <c r="F158" s="22"/>
      <c r="G158" s="34"/>
      <c r="H158" s="32"/>
      <c r="I158" s="56">
        <f t="shared" si="10"/>
        <v>0</v>
      </c>
      <c r="J158" s="9"/>
      <c r="K158" s="79"/>
      <c r="L158" s="9"/>
      <c r="M158" s="77">
        <f t="shared" si="9"/>
        <v>0</v>
      </c>
      <c r="N158" s="77"/>
      <c r="O158" s="77"/>
      <c r="P158" s="77"/>
      <c r="Q158" s="77"/>
      <c r="R158" s="191"/>
      <c r="S158" s="192"/>
      <c r="T158" s="192"/>
      <c r="U158" s="192"/>
      <c r="V158" s="192"/>
      <c r="W158" s="192"/>
      <c r="X158" s="192"/>
      <c r="Y158" s="193"/>
    </row>
    <row r="159" spans="1:25" ht="12.75">
      <c r="A159" s="50" t="s">
        <v>431</v>
      </c>
      <c r="B159" s="113" t="s">
        <v>118</v>
      </c>
      <c r="C159" s="11">
        <v>2512</v>
      </c>
      <c r="D159" s="17"/>
      <c r="E159" s="19"/>
      <c r="F159" s="22"/>
      <c r="G159" s="34"/>
      <c r="H159" s="32"/>
      <c r="I159" s="56">
        <f t="shared" si="10"/>
        <v>2512</v>
      </c>
      <c r="J159" s="71"/>
      <c r="K159" s="79"/>
      <c r="L159" s="9">
        <v>100</v>
      </c>
      <c r="M159" s="77">
        <f t="shared" si="9"/>
        <v>0</v>
      </c>
      <c r="N159" s="77"/>
      <c r="O159" s="77"/>
      <c r="P159" s="77"/>
      <c r="Q159" s="77">
        <v>2512</v>
      </c>
      <c r="R159" s="191"/>
      <c r="S159" s="192"/>
      <c r="T159" s="192"/>
      <c r="U159" s="192"/>
      <c r="V159" s="192"/>
      <c r="W159" s="192"/>
      <c r="X159" s="192"/>
      <c r="Y159" s="193"/>
    </row>
    <row r="160" spans="1:25" ht="12.75">
      <c r="A160" s="50" t="s">
        <v>432</v>
      </c>
      <c r="B160" s="113" t="s">
        <v>119</v>
      </c>
      <c r="C160" s="11"/>
      <c r="D160" s="17"/>
      <c r="E160" s="19"/>
      <c r="F160" s="22">
        <v>2230</v>
      </c>
      <c r="G160" s="34"/>
      <c r="H160" s="32"/>
      <c r="I160" s="56">
        <f t="shared" si="10"/>
        <v>2230</v>
      </c>
      <c r="J160" s="71"/>
      <c r="K160" s="79"/>
      <c r="L160" s="9">
        <v>100</v>
      </c>
      <c r="M160" s="77">
        <f t="shared" si="9"/>
        <v>0</v>
      </c>
      <c r="N160" s="79"/>
      <c r="O160" s="77"/>
      <c r="P160" s="77"/>
      <c r="Q160" s="79">
        <v>2230</v>
      </c>
      <c r="R160" s="191" t="s">
        <v>177</v>
      </c>
      <c r="S160" s="192"/>
      <c r="T160" s="192"/>
      <c r="U160" s="192"/>
      <c r="V160" s="192"/>
      <c r="W160" s="192"/>
      <c r="X160" s="192"/>
      <c r="Y160" s="193"/>
    </row>
    <row r="161" spans="1:25" ht="12.75">
      <c r="A161" s="50" t="s">
        <v>433</v>
      </c>
      <c r="B161" s="113" t="s">
        <v>120</v>
      </c>
      <c r="C161" s="11"/>
      <c r="D161" s="17"/>
      <c r="E161" s="19"/>
      <c r="F161" s="22">
        <v>2412</v>
      </c>
      <c r="G161" s="34"/>
      <c r="H161" s="32"/>
      <c r="I161" s="56">
        <f t="shared" si="10"/>
        <v>2412</v>
      </c>
      <c r="J161" s="71"/>
      <c r="K161" s="79"/>
      <c r="L161" s="9">
        <v>100</v>
      </c>
      <c r="M161" s="77">
        <f t="shared" si="9"/>
        <v>0</v>
      </c>
      <c r="N161" s="79"/>
      <c r="O161" s="77"/>
      <c r="P161" s="77"/>
      <c r="Q161" s="79">
        <v>2412</v>
      </c>
      <c r="R161" s="191" t="s">
        <v>177</v>
      </c>
      <c r="S161" s="192"/>
      <c r="T161" s="192"/>
      <c r="U161" s="192"/>
      <c r="V161" s="192"/>
      <c r="W161" s="192"/>
      <c r="X161" s="192"/>
      <c r="Y161" s="193"/>
    </row>
    <row r="162" spans="1:25" ht="25.5">
      <c r="A162" s="50" t="s">
        <v>434</v>
      </c>
      <c r="B162" s="113" t="s">
        <v>337</v>
      </c>
      <c r="C162" s="11"/>
      <c r="D162" s="17" t="s">
        <v>14</v>
      </c>
      <c r="E162" s="19"/>
      <c r="F162" s="22">
        <v>914</v>
      </c>
      <c r="G162" s="34"/>
      <c r="H162" s="32"/>
      <c r="I162" s="56">
        <f t="shared" si="10"/>
        <v>914</v>
      </c>
      <c r="J162" s="71"/>
      <c r="K162" s="79"/>
      <c r="L162" s="9">
        <v>100</v>
      </c>
      <c r="M162" s="77">
        <f t="shared" si="9"/>
        <v>0</v>
      </c>
      <c r="N162" s="79"/>
      <c r="O162" s="77"/>
      <c r="P162" s="77"/>
      <c r="Q162" s="79">
        <v>914</v>
      </c>
      <c r="R162" s="191"/>
      <c r="S162" s="192"/>
      <c r="T162" s="192"/>
      <c r="U162" s="192"/>
      <c r="V162" s="192"/>
      <c r="W162" s="192"/>
      <c r="X162" s="192"/>
      <c r="Y162" s="193"/>
    </row>
    <row r="163" spans="1:25" ht="12.75">
      <c r="A163" s="50" t="s">
        <v>435</v>
      </c>
      <c r="B163" s="113" t="s">
        <v>121</v>
      </c>
      <c r="C163" s="11"/>
      <c r="D163" s="17"/>
      <c r="E163" s="19"/>
      <c r="F163" s="22">
        <v>2180</v>
      </c>
      <c r="G163" s="34"/>
      <c r="H163" s="32"/>
      <c r="I163" s="56">
        <f t="shared" si="10"/>
        <v>2180</v>
      </c>
      <c r="J163" s="71"/>
      <c r="K163" s="79"/>
      <c r="L163" s="9">
        <v>100</v>
      </c>
      <c r="M163" s="77">
        <f t="shared" si="9"/>
        <v>0</v>
      </c>
      <c r="N163" s="79"/>
      <c r="O163" s="77"/>
      <c r="P163" s="77"/>
      <c r="Q163" s="79">
        <v>2180</v>
      </c>
      <c r="R163" s="191"/>
      <c r="S163" s="192"/>
      <c r="T163" s="192"/>
      <c r="U163" s="192"/>
      <c r="V163" s="192"/>
      <c r="W163" s="192"/>
      <c r="X163" s="192"/>
      <c r="Y163" s="193"/>
    </row>
    <row r="164" spans="1:25" ht="12.75">
      <c r="A164" s="57" t="s">
        <v>436</v>
      </c>
      <c r="B164" s="116" t="s">
        <v>122</v>
      </c>
      <c r="C164" s="11"/>
      <c r="D164" s="17"/>
      <c r="E164" s="19"/>
      <c r="F164" s="22">
        <v>3488</v>
      </c>
      <c r="G164" s="34"/>
      <c r="H164" s="32"/>
      <c r="I164" s="56">
        <f t="shared" si="10"/>
        <v>3488</v>
      </c>
      <c r="J164" s="71"/>
      <c r="K164" s="79"/>
      <c r="L164" s="9">
        <v>100</v>
      </c>
      <c r="M164" s="77">
        <f t="shared" si="9"/>
        <v>0</v>
      </c>
      <c r="N164" s="79"/>
      <c r="O164" s="77"/>
      <c r="P164" s="77"/>
      <c r="Q164" s="79">
        <v>3488</v>
      </c>
      <c r="R164" s="191"/>
      <c r="S164" s="192"/>
      <c r="T164" s="192"/>
      <c r="U164" s="192"/>
      <c r="V164" s="192"/>
      <c r="W164" s="192"/>
      <c r="X164" s="192"/>
      <c r="Y164" s="193"/>
    </row>
    <row r="165" spans="1:25" ht="12.75">
      <c r="A165" s="50">
        <v>110</v>
      </c>
      <c r="B165" s="113" t="s">
        <v>123</v>
      </c>
      <c r="C165" s="11"/>
      <c r="D165" s="17">
        <v>19000</v>
      </c>
      <c r="E165" s="19"/>
      <c r="F165" s="22">
        <v>14530</v>
      </c>
      <c r="G165" s="34"/>
      <c r="H165" s="32"/>
      <c r="I165" s="56">
        <f>SUM(C165:H165)</f>
        <v>33530</v>
      </c>
      <c r="J165" s="71"/>
      <c r="K165" s="79"/>
      <c r="L165" s="9">
        <v>100</v>
      </c>
      <c r="M165" s="77">
        <f>(K165/100*L165)</f>
        <v>0</v>
      </c>
      <c r="N165" s="77"/>
      <c r="O165" s="77"/>
      <c r="P165" s="77"/>
      <c r="Q165" s="77">
        <v>33530</v>
      </c>
      <c r="R165" s="220"/>
      <c r="S165" s="220"/>
      <c r="T165" s="220"/>
      <c r="U165" s="220"/>
      <c r="V165" s="220"/>
      <c r="W165" s="220"/>
      <c r="X165" s="220"/>
      <c r="Y165" s="220"/>
    </row>
    <row r="166" spans="1:25" ht="12.75">
      <c r="A166" s="57" t="s">
        <v>437</v>
      </c>
      <c r="B166" s="116" t="s">
        <v>188</v>
      </c>
      <c r="C166" s="61"/>
      <c r="D166" s="62"/>
      <c r="E166" s="72">
        <v>14911</v>
      </c>
      <c r="F166" s="58"/>
      <c r="G166" s="59"/>
      <c r="H166" s="60"/>
      <c r="I166" s="56">
        <f aca="true" t="shared" si="11" ref="I166:I192">SUM(C166:H166)</f>
        <v>14911</v>
      </c>
      <c r="J166" s="71"/>
      <c r="K166" s="92"/>
      <c r="L166" s="85">
        <v>100</v>
      </c>
      <c r="M166" s="77">
        <f aca="true" t="shared" si="12" ref="M166:M200">(K166/100*L166)</f>
        <v>0</v>
      </c>
      <c r="N166" s="77"/>
      <c r="O166" s="77"/>
      <c r="P166" s="77"/>
      <c r="Q166" s="92">
        <v>14911</v>
      </c>
      <c r="R166" s="191"/>
      <c r="S166" s="192"/>
      <c r="T166" s="192"/>
      <c r="U166" s="192"/>
      <c r="V166" s="192"/>
      <c r="W166" s="192"/>
      <c r="X166" s="192"/>
      <c r="Y166" s="193"/>
    </row>
    <row r="167" spans="1:25" ht="12.75">
      <c r="A167" s="50">
        <v>111</v>
      </c>
      <c r="B167" s="113" t="s">
        <v>124</v>
      </c>
      <c r="C167" s="11">
        <v>2350</v>
      </c>
      <c r="D167" s="17"/>
      <c r="E167" s="19"/>
      <c r="F167" s="22"/>
      <c r="G167" s="34"/>
      <c r="H167" s="32"/>
      <c r="I167" s="56">
        <f t="shared" si="11"/>
        <v>2350</v>
      </c>
      <c r="J167" s="71"/>
      <c r="K167" s="79"/>
      <c r="L167" s="9"/>
      <c r="M167" s="77">
        <f t="shared" si="12"/>
        <v>0</v>
      </c>
      <c r="N167" s="77"/>
      <c r="O167" s="77"/>
      <c r="P167" s="77"/>
      <c r="Q167" s="77">
        <v>2350</v>
      </c>
      <c r="R167" s="191"/>
      <c r="S167" s="192"/>
      <c r="T167" s="192"/>
      <c r="U167" s="192"/>
      <c r="V167" s="192"/>
      <c r="W167" s="192"/>
      <c r="X167" s="192"/>
      <c r="Y167" s="193"/>
    </row>
    <row r="168" spans="1:25" ht="12.75">
      <c r="A168" s="50">
        <v>112</v>
      </c>
      <c r="B168" s="113" t="s">
        <v>125</v>
      </c>
      <c r="C168" s="11">
        <v>1351</v>
      </c>
      <c r="D168" s="17"/>
      <c r="E168" s="19"/>
      <c r="F168" s="22"/>
      <c r="G168" s="34"/>
      <c r="H168" s="32"/>
      <c r="I168" s="56">
        <f t="shared" si="11"/>
        <v>1351</v>
      </c>
      <c r="J168" s="71"/>
      <c r="K168" s="79"/>
      <c r="L168" s="9"/>
      <c r="M168" s="77">
        <f t="shared" si="12"/>
        <v>0</v>
      </c>
      <c r="N168" s="77"/>
      <c r="O168" s="77"/>
      <c r="P168" s="77"/>
      <c r="Q168" s="77">
        <v>1351</v>
      </c>
      <c r="R168" s="191"/>
      <c r="S168" s="192"/>
      <c r="T168" s="192"/>
      <c r="U168" s="192"/>
      <c r="V168" s="192"/>
      <c r="W168" s="192"/>
      <c r="X168" s="192"/>
      <c r="Y168" s="193"/>
    </row>
    <row r="169" spans="1:25" ht="12.75">
      <c r="A169" s="50">
        <v>113</v>
      </c>
      <c r="B169" s="113" t="s">
        <v>42</v>
      </c>
      <c r="C169" s="11"/>
      <c r="D169" s="17"/>
      <c r="E169" s="19"/>
      <c r="F169" s="22">
        <v>73388</v>
      </c>
      <c r="G169" s="34"/>
      <c r="H169" s="32"/>
      <c r="I169" s="56">
        <f t="shared" si="11"/>
        <v>73388</v>
      </c>
      <c r="J169" s="71"/>
      <c r="K169" s="79"/>
      <c r="L169" s="9">
        <v>100</v>
      </c>
      <c r="M169" s="77">
        <f t="shared" si="12"/>
        <v>0</v>
      </c>
      <c r="N169" s="77"/>
      <c r="O169" s="77"/>
      <c r="P169" s="77"/>
      <c r="Q169" s="79">
        <v>73388</v>
      </c>
      <c r="R169" s="191"/>
      <c r="S169" s="192"/>
      <c r="T169" s="192"/>
      <c r="U169" s="192"/>
      <c r="V169" s="192"/>
      <c r="W169" s="192"/>
      <c r="X169" s="192"/>
      <c r="Y169" s="193"/>
    </row>
    <row r="170" spans="1:25" ht="25.5">
      <c r="A170" s="155" t="s">
        <v>438</v>
      </c>
      <c r="B170" s="113" t="s">
        <v>126</v>
      </c>
      <c r="C170" s="11"/>
      <c r="D170" s="17">
        <v>1099</v>
      </c>
      <c r="E170" s="19"/>
      <c r="F170" s="22"/>
      <c r="G170" s="34"/>
      <c r="H170" s="32"/>
      <c r="I170" s="56">
        <f t="shared" si="11"/>
        <v>1099</v>
      </c>
      <c r="J170" s="71"/>
      <c r="K170" s="79"/>
      <c r="L170" s="9">
        <v>100</v>
      </c>
      <c r="M170" s="77">
        <f t="shared" si="12"/>
        <v>0</v>
      </c>
      <c r="N170" s="79"/>
      <c r="O170" s="77"/>
      <c r="P170" s="77"/>
      <c r="Q170" s="79">
        <v>1099</v>
      </c>
      <c r="R170" s="191"/>
      <c r="S170" s="192"/>
      <c r="T170" s="192"/>
      <c r="U170" s="192"/>
      <c r="V170" s="192"/>
      <c r="W170" s="192"/>
      <c r="X170" s="192"/>
      <c r="Y170" s="193"/>
    </row>
    <row r="171" spans="1:25" ht="12.75">
      <c r="A171" s="50" t="s">
        <v>439</v>
      </c>
      <c r="B171" s="113" t="s">
        <v>127</v>
      </c>
      <c r="C171" s="11">
        <v>461</v>
      </c>
      <c r="D171" s="17"/>
      <c r="E171" s="19"/>
      <c r="F171" s="22"/>
      <c r="G171" s="34"/>
      <c r="H171" s="32"/>
      <c r="I171" s="56">
        <f t="shared" si="11"/>
        <v>461</v>
      </c>
      <c r="J171" s="71"/>
      <c r="K171" s="79"/>
      <c r="L171" s="9">
        <v>100</v>
      </c>
      <c r="M171" s="77">
        <f t="shared" si="12"/>
        <v>0</v>
      </c>
      <c r="N171" s="79"/>
      <c r="O171" s="77"/>
      <c r="P171" s="77"/>
      <c r="Q171" s="79">
        <v>461</v>
      </c>
      <c r="R171" s="191"/>
      <c r="S171" s="192"/>
      <c r="T171" s="192"/>
      <c r="U171" s="192"/>
      <c r="V171" s="192"/>
      <c r="W171" s="192"/>
      <c r="X171" s="192"/>
      <c r="Y171" s="193"/>
    </row>
    <row r="172" spans="1:25" ht="12.75">
      <c r="A172" s="50" t="s">
        <v>440</v>
      </c>
      <c r="B172" s="113" t="s">
        <v>128</v>
      </c>
      <c r="C172" s="11">
        <v>2267</v>
      </c>
      <c r="D172" s="17"/>
      <c r="E172" s="19"/>
      <c r="F172" s="22"/>
      <c r="G172" s="34"/>
      <c r="H172" s="32"/>
      <c r="I172" s="56">
        <f t="shared" si="11"/>
        <v>2267</v>
      </c>
      <c r="J172" s="71"/>
      <c r="K172" s="79"/>
      <c r="L172" s="9">
        <v>100</v>
      </c>
      <c r="M172" s="77">
        <f t="shared" si="12"/>
        <v>0</v>
      </c>
      <c r="N172" s="79"/>
      <c r="O172" s="77"/>
      <c r="P172" s="77"/>
      <c r="Q172" s="79">
        <v>2267</v>
      </c>
      <c r="R172" s="191"/>
      <c r="S172" s="192"/>
      <c r="T172" s="192"/>
      <c r="U172" s="192"/>
      <c r="V172" s="192"/>
      <c r="W172" s="192"/>
      <c r="X172" s="192"/>
      <c r="Y172" s="193"/>
    </row>
    <row r="173" spans="1:25" ht="12.75">
      <c r="A173" s="50" t="s">
        <v>452</v>
      </c>
      <c r="B173" s="113" t="s">
        <v>454</v>
      </c>
      <c r="C173" s="11">
        <v>183</v>
      </c>
      <c r="D173" s="17"/>
      <c r="E173" s="19"/>
      <c r="F173" s="22"/>
      <c r="G173" s="34"/>
      <c r="H173" s="32"/>
      <c r="I173" s="56">
        <f t="shared" si="11"/>
        <v>183</v>
      </c>
      <c r="J173" s="71"/>
      <c r="K173" s="79"/>
      <c r="L173" s="9"/>
      <c r="M173" s="77"/>
      <c r="N173" s="79"/>
      <c r="O173" s="77"/>
      <c r="P173" s="77"/>
      <c r="Q173" s="79">
        <v>183</v>
      </c>
      <c r="R173" s="149"/>
      <c r="S173" s="150"/>
      <c r="T173" s="150"/>
      <c r="U173" s="150"/>
      <c r="V173" s="150"/>
      <c r="W173" s="150"/>
      <c r="X173" s="150"/>
      <c r="Y173" s="151"/>
    </row>
    <row r="174" spans="1:25" ht="12.75">
      <c r="A174" s="50" t="s">
        <v>453</v>
      </c>
      <c r="B174" s="113" t="s">
        <v>455</v>
      </c>
      <c r="C174" s="11">
        <v>1050</v>
      </c>
      <c r="D174" s="17"/>
      <c r="E174" s="19"/>
      <c r="F174" s="22"/>
      <c r="G174" s="34"/>
      <c r="H174" s="32"/>
      <c r="I174" s="56">
        <f t="shared" si="11"/>
        <v>1050</v>
      </c>
      <c r="J174" s="71"/>
      <c r="K174" s="79"/>
      <c r="L174" s="9"/>
      <c r="M174" s="77"/>
      <c r="N174" s="79"/>
      <c r="O174" s="77"/>
      <c r="P174" s="77"/>
      <c r="Q174" s="79">
        <v>1050</v>
      </c>
      <c r="R174" s="149"/>
      <c r="S174" s="150"/>
      <c r="T174" s="150"/>
      <c r="U174" s="150"/>
      <c r="V174" s="150"/>
      <c r="W174" s="150"/>
      <c r="X174" s="150"/>
      <c r="Y174" s="151"/>
    </row>
    <row r="175" spans="1:25" ht="12.75">
      <c r="A175" s="50">
        <v>114</v>
      </c>
      <c r="B175" s="113" t="s">
        <v>231</v>
      </c>
      <c r="C175" s="11"/>
      <c r="D175" s="17"/>
      <c r="E175" s="19"/>
      <c r="F175" s="22"/>
      <c r="G175" s="34"/>
      <c r="H175" s="32"/>
      <c r="I175" s="56">
        <f t="shared" si="11"/>
        <v>0</v>
      </c>
      <c r="J175" s="71" t="s">
        <v>476</v>
      </c>
      <c r="K175" s="79"/>
      <c r="L175" s="9"/>
      <c r="M175" s="77">
        <f t="shared" si="12"/>
        <v>0</v>
      </c>
      <c r="N175" s="77"/>
      <c r="O175" s="77"/>
      <c r="P175" s="77"/>
      <c r="Q175" s="77"/>
      <c r="R175" s="191"/>
      <c r="S175" s="192"/>
      <c r="T175" s="192"/>
      <c r="U175" s="192"/>
      <c r="V175" s="192"/>
      <c r="W175" s="192"/>
      <c r="X175" s="192"/>
      <c r="Y175" s="193"/>
    </row>
    <row r="176" spans="1:25" ht="12.75">
      <c r="A176" s="50">
        <v>115</v>
      </c>
      <c r="B176" s="113" t="s">
        <v>129</v>
      </c>
      <c r="C176" s="11"/>
      <c r="D176" s="17"/>
      <c r="E176" s="19"/>
      <c r="F176" s="22"/>
      <c r="G176" s="34"/>
      <c r="H176" s="32">
        <v>16441</v>
      </c>
      <c r="I176" s="56">
        <f t="shared" si="11"/>
        <v>16441</v>
      </c>
      <c r="J176" s="71"/>
      <c r="K176" s="79"/>
      <c r="L176" s="9"/>
      <c r="M176" s="77">
        <f t="shared" si="12"/>
        <v>0</v>
      </c>
      <c r="N176" s="77"/>
      <c r="O176" s="77"/>
      <c r="P176" s="77"/>
      <c r="Q176" s="77">
        <v>16441</v>
      </c>
      <c r="R176" s="191"/>
      <c r="S176" s="192"/>
      <c r="T176" s="192"/>
      <c r="U176" s="192"/>
      <c r="V176" s="192"/>
      <c r="W176" s="192"/>
      <c r="X176" s="192"/>
      <c r="Y176" s="193"/>
    </row>
    <row r="177" spans="1:25" ht="12.75">
      <c r="A177" s="50">
        <v>116</v>
      </c>
      <c r="B177" s="113" t="s">
        <v>130</v>
      </c>
      <c r="C177" s="11">
        <v>1286</v>
      </c>
      <c r="D177" s="17"/>
      <c r="E177" s="19"/>
      <c r="F177" s="22"/>
      <c r="G177" s="34"/>
      <c r="H177" s="32"/>
      <c r="I177" s="56">
        <f t="shared" si="11"/>
        <v>1286</v>
      </c>
      <c r="J177" s="71"/>
      <c r="K177" s="79"/>
      <c r="L177" s="9">
        <v>100</v>
      </c>
      <c r="M177" s="77">
        <f t="shared" si="12"/>
        <v>0</v>
      </c>
      <c r="N177" s="79"/>
      <c r="O177" s="77"/>
      <c r="P177" s="77"/>
      <c r="Q177" s="79">
        <v>1286</v>
      </c>
      <c r="R177" s="191"/>
      <c r="S177" s="192"/>
      <c r="T177" s="192"/>
      <c r="U177" s="192"/>
      <c r="V177" s="192"/>
      <c r="W177" s="192"/>
      <c r="X177" s="192"/>
      <c r="Y177" s="193"/>
    </row>
    <row r="178" spans="1:25" ht="12.75">
      <c r="A178" s="50">
        <v>117</v>
      </c>
      <c r="B178" s="113" t="s">
        <v>131</v>
      </c>
      <c r="C178" s="11">
        <v>467</v>
      </c>
      <c r="D178" s="17"/>
      <c r="E178" s="19"/>
      <c r="F178" s="22"/>
      <c r="G178" s="34"/>
      <c r="H178" s="32"/>
      <c r="I178" s="56">
        <f t="shared" si="11"/>
        <v>467</v>
      </c>
      <c r="J178" s="71"/>
      <c r="K178" s="79"/>
      <c r="L178" s="9">
        <v>100</v>
      </c>
      <c r="M178" s="77">
        <f t="shared" si="12"/>
        <v>0</v>
      </c>
      <c r="N178" s="79"/>
      <c r="O178" s="77"/>
      <c r="P178" s="77"/>
      <c r="Q178" s="79">
        <v>467</v>
      </c>
      <c r="R178" s="191"/>
      <c r="S178" s="192"/>
      <c r="T178" s="192"/>
      <c r="U178" s="192"/>
      <c r="V178" s="192"/>
      <c r="W178" s="192"/>
      <c r="X178" s="192"/>
      <c r="Y178" s="193"/>
    </row>
    <row r="179" spans="1:25" ht="12.75">
      <c r="A179" s="50">
        <v>118</v>
      </c>
      <c r="B179" s="115" t="s">
        <v>132</v>
      </c>
      <c r="C179" s="11"/>
      <c r="D179" s="17"/>
      <c r="E179" s="19"/>
      <c r="F179" s="22">
        <v>7247</v>
      </c>
      <c r="G179" s="34"/>
      <c r="H179" s="32"/>
      <c r="I179" s="56">
        <f t="shared" si="11"/>
        <v>7247</v>
      </c>
      <c r="J179" s="112" t="s">
        <v>334</v>
      </c>
      <c r="K179" s="79"/>
      <c r="L179" s="9">
        <v>100</v>
      </c>
      <c r="M179" s="77">
        <f t="shared" si="12"/>
        <v>0</v>
      </c>
      <c r="N179" s="77"/>
      <c r="O179" s="77">
        <v>5360</v>
      </c>
      <c r="P179" s="77"/>
      <c r="Q179" s="79">
        <v>1887</v>
      </c>
      <c r="R179" s="191"/>
      <c r="S179" s="192"/>
      <c r="T179" s="192"/>
      <c r="U179" s="192"/>
      <c r="V179" s="192"/>
      <c r="W179" s="192"/>
      <c r="X179" s="192"/>
      <c r="Y179" s="193"/>
    </row>
    <row r="180" spans="1:25" ht="24">
      <c r="A180" s="180">
        <v>119</v>
      </c>
      <c r="B180" s="114" t="s">
        <v>133</v>
      </c>
      <c r="C180" s="11"/>
      <c r="D180" s="17"/>
      <c r="E180" s="19"/>
      <c r="F180" s="22">
        <v>4086</v>
      </c>
      <c r="G180" s="34"/>
      <c r="H180" s="32"/>
      <c r="I180" s="56">
        <f t="shared" si="11"/>
        <v>4086</v>
      </c>
      <c r="J180" s="171" t="s">
        <v>473</v>
      </c>
      <c r="K180" s="79"/>
      <c r="L180" s="9">
        <v>100</v>
      </c>
      <c r="M180" s="77">
        <f t="shared" si="12"/>
        <v>0</v>
      </c>
      <c r="N180" s="77"/>
      <c r="O180" s="77"/>
      <c r="P180" s="77">
        <v>4086</v>
      </c>
      <c r="Q180" s="79"/>
      <c r="R180" s="191" t="s">
        <v>466</v>
      </c>
      <c r="S180" s="192"/>
      <c r="T180" s="192"/>
      <c r="U180" s="192"/>
      <c r="V180" s="192"/>
      <c r="W180" s="192"/>
      <c r="X180" s="192"/>
      <c r="Y180" s="193"/>
    </row>
    <row r="181" spans="1:25" ht="12.75">
      <c r="A181" s="180">
        <v>120</v>
      </c>
      <c r="B181" s="174" t="s">
        <v>134</v>
      </c>
      <c r="C181" s="11"/>
      <c r="D181" s="17"/>
      <c r="E181" s="19"/>
      <c r="F181" s="22">
        <v>7758</v>
      </c>
      <c r="G181" s="34"/>
      <c r="H181" s="32"/>
      <c r="I181" s="56">
        <f t="shared" si="11"/>
        <v>7758</v>
      </c>
      <c r="J181" s="178" t="s">
        <v>488</v>
      </c>
      <c r="K181" s="79"/>
      <c r="L181" s="9">
        <v>100</v>
      </c>
      <c r="M181" s="77">
        <f t="shared" si="12"/>
        <v>0</v>
      </c>
      <c r="N181" s="77"/>
      <c r="O181" s="77"/>
      <c r="P181" s="77">
        <v>7758</v>
      </c>
      <c r="Q181" s="79"/>
      <c r="R181" s="191"/>
      <c r="S181" s="192"/>
      <c r="T181" s="192"/>
      <c r="U181" s="192"/>
      <c r="V181" s="192"/>
      <c r="W181" s="192"/>
      <c r="X181" s="192"/>
      <c r="Y181" s="193"/>
    </row>
    <row r="182" spans="1:25" ht="12.75">
      <c r="A182" s="50">
        <v>121</v>
      </c>
      <c r="B182" s="113" t="s">
        <v>224</v>
      </c>
      <c r="C182" s="11">
        <v>211</v>
      </c>
      <c r="D182" s="17"/>
      <c r="E182" s="19"/>
      <c r="F182" s="22"/>
      <c r="G182" s="34"/>
      <c r="H182" s="32"/>
      <c r="I182" s="56">
        <f t="shared" si="11"/>
        <v>211</v>
      </c>
      <c r="J182" s="71"/>
      <c r="K182" s="79"/>
      <c r="L182" s="9">
        <v>100</v>
      </c>
      <c r="M182" s="77">
        <f t="shared" si="12"/>
        <v>0</v>
      </c>
      <c r="N182" s="79"/>
      <c r="O182" s="77"/>
      <c r="P182" s="77"/>
      <c r="Q182" s="79">
        <v>211</v>
      </c>
      <c r="R182" s="191"/>
      <c r="S182" s="192"/>
      <c r="T182" s="192"/>
      <c r="U182" s="192"/>
      <c r="V182" s="192"/>
      <c r="W182" s="192"/>
      <c r="X182" s="192"/>
      <c r="Y182" s="193"/>
    </row>
    <row r="183" spans="1:25" ht="25.5">
      <c r="A183" s="51">
        <v>122</v>
      </c>
      <c r="B183" s="113" t="s">
        <v>135</v>
      </c>
      <c r="C183" s="11"/>
      <c r="D183" s="17">
        <v>7682</v>
      </c>
      <c r="E183" s="19"/>
      <c r="F183" s="22"/>
      <c r="G183" s="34"/>
      <c r="H183" s="32"/>
      <c r="I183" s="56">
        <f t="shared" si="11"/>
        <v>7682</v>
      </c>
      <c r="J183" s="71"/>
      <c r="K183" s="79"/>
      <c r="L183" s="9">
        <v>100</v>
      </c>
      <c r="M183" s="77">
        <f t="shared" si="12"/>
        <v>0</v>
      </c>
      <c r="N183" s="79"/>
      <c r="O183" s="77"/>
      <c r="P183" s="77"/>
      <c r="Q183" s="79">
        <v>7682</v>
      </c>
      <c r="R183" s="191"/>
      <c r="S183" s="192"/>
      <c r="T183" s="192"/>
      <c r="U183" s="192"/>
      <c r="V183" s="192"/>
      <c r="W183" s="192"/>
      <c r="X183" s="192"/>
      <c r="Y183" s="193"/>
    </row>
    <row r="184" spans="1:25" ht="12.75">
      <c r="A184" s="154">
        <v>123</v>
      </c>
      <c r="B184" s="113" t="s">
        <v>136</v>
      </c>
      <c r="C184" s="11"/>
      <c r="D184" s="17">
        <v>331</v>
      </c>
      <c r="E184" s="19"/>
      <c r="F184" s="22"/>
      <c r="G184" s="34"/>
      <c r="H184" s="32"/>
      <c r="I184" s="56">
        <f t="shared" si="11"/>
        <v>331</v>
      </c>
      <c r="J184" s="71"/>
      <c r="K184" s="79"/>
      <c r="L184" s="9">
        <v>100</v>
      </c>
      <c r="M184" s="77">
        <f t="shared" si="12"/>
        <v>0</v>
      </c>
      <c r="N184" s="79"/>
      <c r="O184" s="77"/>
      <c r="P184" s="77"/>
      <c r="Q184" s="79">
        <v>331</v>
      </c>
      <c r="R184" s="191"/>
      <c r="S184" s="192"/>
      <c r="T184" s="192"/>
      <c r="U184" s="192"/>
      <c r="V184" s="192"/>
      <c r="W184" s="192"/>
      <c r="X184" s="192"/>
      <c r="Y184" s="193"/>
    </row>
    <row r="185" spans="1:25" ht="12.75">
      <c r="A185" s="165">
        <v>124</v>
      </c>
      <c r="B185" s="113" t="s">
        <v>35</v>
      </c>
      <c r="C185" s="11"/>
      <c r="D185" s="17"/>
      <c r="E185" s="19">
        <v>3330</v>
      </c>
      <c r="F185" s="22"/>
      <c r="G185" s="34"/>
      <c r="H185" s="32"/>
      <c r="I185" s="56">
        <f t="shared" si="11"/>
        <v>3330</v>
      </c>
      <c r="J185" s="71"/>
      <c r="K185" s="79"/>
      <c r="L185" s="9">
        <v>100</v>
      </c>
      <c r="M185" s="77">
        <f t="shared" si="12"/>
        <v>0</v>
      </c>
      <c r="N185" s="77"/>
      <c r="O185" s="77"/>
      <c r="P185" s="77"/>
      <c r="Q185" s="79">
        <v>3330</v>
      </c>
      <c r="R185" s="191"/>
      <c r="S185" s="192"/>
      <c r="T185" s="192"/>
      <c r="U185" s="192"/>
      <c r="V185" s="192"/>
      <c r="W185" s="192"/>
      <c r="X185" s="192"/>
      <c r="Y185" s="193"/>
    </row>
    <row r="186" spans="1:25" ht="12.75">
      <c r="A186" s="51">
        <v>125</v>
      </c>
      <c r="B186" s="113" t="s">
        <v>138</v>
      </c>
      <c r="C186" s="11">
        <v>509</v>
      </c>
      <c r="D186" s="17"/>
      <c r="E186" s="19"/>
      <c r="F186" s="22"/>
      <c r="G186" s="34"/>
      <c r="H186" s="32"/>
      <c r="I186" s="56">
        <f t="shared" si="11"/>
        <v>509</v>
      </c>
      <c r="J186" s="71"/>
      <c r="K186" s="79"/>
      <c r="L186" s="9">
        <v>100</v>
      </c>
      <c r="M186" s="77">
        <f t="shared" si="12"/>
        <v>0</v>
      </c>
      <c r="N186" s="79"/>
      <c r="O186" s="77"/>
      <c r="P186" s="77"/>
      <c r="Q186" s="79">
        <v>509</v>
      </c>
      <c r="R186" s="191"/>
      <c r="S186" s="192"/>
      <c r="T186" s="192"/>
      <c r="U186" s="192"/>
      <c r="V186" s="192"/>
      <c r="W186" s="192"/>
      <c r="X186" s="192"/>
      <c r="Y186" s="193"/>
    </row>
    <row r="187" spans="1:25" ht="12.75">
      <c r="A187" s="154">
        <v>126</v>
      </c>
      <c r="B187" s="113" t="s">
        <v>137</v>
      </c>
      <c r="C187" s="11"/>
      <c r="D187" s="17">
        <v>1482</v>
      </c>
      <c r="E187" s="19"/>
      <c r="F187" s="22"/>
      <c r="G187" s="34"/>
      <c r="H187" s="32"/>
      <c r="I187" s="56">
        <f t="shared" si="11"/>
        <v>1482</v>
      </c>
      <c r="J187" s="71"/>
      <c r="K187" s="79"/>
      <c r="L187" s="9"/>
      <c r="M187" s="77">
        <f t="shared" si="12"/>
        <v>0</v>
      </c>
      <c r="N187" s="77"/>
      <c r="O187" s="77"/>
      <c r="P187" s="77"/>
      <c r="Q187" s="77">
        <v>1482</v>
      </c>
      <c r="R187" s="191"/>
      <c r="S187" s="192"/>
      <c r="T187" s="192"/>
      <c r="U187" s="192"/>
      <c r="V187" s="192"/>
      <c r="W187" s="192"/>
      <c r="X187" s="192"/>
      <c r="Y187" s="193"/>
    </row>
    <row r="188" spans="1:25" ht="22.5">
      <c r="A188" s="181">
        <v>127</v>
      </c>
      <c r="B188" s="174" t="s">
        <v>139</v>
      </c>
      <c r="C188" s="11"/>
      <c r="D188" s="17"/>
      <c r="E188" s="19"/>
      <c r="F188" s="22">
        <v>31400</v>
      </c>
      <c r="G188" s="34"/>
      <c r="H188" s="32"/>
      <c r="I188" s="56">
        <f t="shared" si="11"/>
        <v>31400</v>
      </c>
      <c r="J188" s="170" t="s">
        <v>472</v>
      </c>
      <c r="K188" s="79"/>
      <c r="L188" s="9">
        <v>100</v>
      </c>
      <c r="M188" s="77"/>
      <c r="N188" s="77"/>
      <c r="O188" s="77"/>
      <c r="P188" s="77">
        <v>31400</v>
      </c>
      <c r="Q188" s="79"/>
      <c r="R188" s="191" t="s">
        <v>244</v>
      </c>
      <c r="S188" s="192"/>
      <c r="T188" s="192"/>
      <c r="U188" s="192"/>
      <c r="V188" s="192"/>
      <c r="W188" s="192"/>
      <c r="X188" s="192"/>
      <c r="Y188" s="193"/>
    </row>
    <row r="189" spans="1:25" ht="12.75">
      <c r="A189" s="154">
        <v>128</v>
      </c>
      <c r="B189" s="113" t="s">
        <v>140</v>
      </c>
      <c r="C189" s="11"/>
      <c r="D189" s="17">
        <v>2813</v>
      </c>
      <c r="E189" s="19"/>
      <c r="F189" s="22"/>
      <c r="G189" s="34"/>
      <c r="H189" s="32"/>
      <c r="I189" s="56">
        <f t="shared" si="11"/>
        <v>2813</v>
      </c>
      <c r="J189" s="71"/>
      <c r="K189" s="79"/>
      <c r="L189" s="9">
        <v>100</v>
      </c>
      <c r="M189" s="77">
        <f t="shared" si="12"/>
        <v>0</v>
      </c>
      <c r="N189" s="79"/>
      <c r="O189" s="77"/>
      <c r="P189" s="77"/>
      <c r="Q189" s="79">
        <v>2813</v>
      </c>
      <c r="R189" s="191"/>
      <c r="S189" s="192"/>
      <c r="T189" s="192"/>
      <c r="U189" s="192"/>
      <c r="V189" s="192"/>
      <c r="W189" s="192"/>
      <c r="X189" s="192"/>
      <c r="Y189" s="193"/>
    </row>
    <row r="190" spans="1:25" ht="12.75">
      <c r="A190" s="154">
        <v>129</v>
      </c>
      <c r="B190" s="113" t="s">
        <v>141</v>
      </c>
      <c r="C190" s="11"/>
      <c r="D190" s="17">
        <v>246</v>
      </c>
      <c r="E190" s="19"/>
      <c r="F190" s="22"/>
      <c r="G190" s="34"/>
      <c r="H190" s="32"/>
      <c r="I190" s="56">
        <f t="shared" si="11"/>
        <v>246</v>
      </c>
      <c r="J190" s="71"/>
      <c r="K190" s="79"/>
      <c r="L190" s="9">
        <v>100</v>
      </c>
      <c r="M190" s="77">
        <f t="shared" si="12"/>
        <v>0</v>
      </c>
      <c r="N190" s="79"/>
      <c r="O190" s="77"/>
      <c r="P190" s="77"/>
      <c r="Q190" s="79">
        <v>246</v>
      </c>
      <c r="R190" s="191"/>
      <c r="S190" s="192"/>
      <c r="T190" s="192"/>
      <c r="U190" s="192"/>
      <c r="V190" s="192"/>
      <c r="W190" s="192"/>
      <c r="X190" s="192"/>
      <c r="Y190" s="193"/>
    </row>
    <row r="191" spans="1:25" ht="25.5">
      <c r="A191" s="51">
        <v>130</v>
      </c>
      <c r="B191" s="113" t="s">
        <v>142</v>
      </c>
      <c r="C191" s="11">
        <v>804</v>
      </c>
      <c r="D191" s="17"/>
      <c r="E191" s="19"/>
      <c r="F191" s="22"/>
      <c r="G191" s="34"/>
      <c r="H191" s="32"/>
      <c r="I191" s="56">
        <f t="shared" si="11"/>
        <v>804</v>
      </c>
      <c r="J191" s="71"/>
      <c r="K191" s="79"/>
      <c r="L191" s="90">
        <v>100</v>
      </c>
      <c r="M191" s="77">
        <f t="shared" si="12"/>
        <v>0</v>
      </c>
      <c r="N191" s="79"/>
      <c r="O191" s="77"/>
      <c r="P191" s="77"/>
      <c r="Q191" s="79">
        <v>804</v>
      </c>
      <c r="R191" s="191"/>
      <c r="S191" s="192"/>
      <c r="T191" s="192"/>
      <c r="U191" s="192"/>
      <c r="V191" s="192"/>
      <c r="W191" s="192"/>
      <c r="X191" s="192"/>
      <c r="Y191" s="193"/>
    </row>
    <row r="192" spans="1:25" ht="12.75">
      <c r="A192" s="165">
        <v>131</v>
      </c>
      <c r="B192" s="113" t="s">
        <v>143</v>
      </c>
      <c r="C192" s="11"/>
      <c r="D192" s="17"/>
      <c r="E192" s="19">
        <v>2463</v>
      </c>
      <c r="F192" s="22"/>
      <c r="G192" s="34"/>
      <c r="H192" s="32"/>
      <c r="I192" s="56">
        <f t="shared" si="11"/>
        <v>2463</v>
      </c>
      <c r="J192" s="71"/>
      <c r="K192" s="79"/>
      <c r="L192" s="9">
        <v>100</v>
      </c>
      <c r="M192" s="77">
        <f t="shared" si="12"/>
        <v>0</v>
      </c>
      <c r="N192" s="77"/>
      <c r="O192" s="77"/>
      <c r="P192" s="77"/>
      <c r="Q192" s="79">
        <v>2463</v>
      </c>
      <c r="R192" s="191"/>
      <c r="S192" s="192"/>
      <c r="T192" s="192"/>
      <c r="U192" s="192"/>
      <c r="V192" s="192"/>
      <c r="W192" s="192"/>
      <c r="X192" s="192"/>
      <c r="Y192" s="193"/>
    </row>
    <row r="193" spans="1:25" ht="12.75">
      <c r="A193" s="154">
        <v>132</v>
      </c>
      <c r="B193" s="113" t="s">
        <v>144</v>
      </c>
      <c r="C193" s="11"/>
      <c r="D193" s="17">
        <v>847</v>
      </c>
      <c r="E193" s="19"/>
      <c r="F193" s="22"/>
      <c r="G193" s="34"/>
      <c r="H193" s="32"/>
      <c r="I193" s="56">
        <f>SUM(C193:H193)</f>
        <v>847</v>
      </c>
      <c r="J193" s="76"/>
      <c r="K193" s="79"/>
      <c r="L193" s="9"/>
      <c r="M193" s="77">
        <f t="shared" si="12"/>
        <v>0</v>
      </c>
      <c r="N193" s="77"/>
      <c r="O193" s="77"/>
      <c r="P193" s="77"/>
      <c r="Q193" s="77">
        <v>847</v>
      </c>
      <c r="R193" s="191"/>
      <c r="S193" s="192"/>
      <c r="T193" s="192"/>
      <c r="U193" s="192"/>
      <c r="V193" s="192"/>
      <c r="W193" s="192"/>
      <c r="X193" s="192"/>
      <c r="Y193" s="193"/>
    </row>
    <row r="194" spans="1:25" ht="22.5">
      <c r="A194" s="181">
        <v>133</v>
      </c>
      <c r="B194" s="174" t="s">
        <v>225</v>
      </c>
      <c r="C194" s="11"/>
      <c r="D194" s="17">
        <v>22676</v>
      </c>
      <c r="E194" s="19"/>
      <c r="F194" s="22"/>
      <c r="G194" s="34"/>
      <c r="H194" s="32"/>
      <c r="I194" s="56">
        <f>SUM(C194:H194)</f>
        <v>22676</v>
      </c>
      <c r="J194" s="170" t="s">
        <v>483</v>
      </c>
      <c r="K194" s="79"/>
      <c r="L194" s="9">
        <v>100</v>
      </c>
      <c r="M194" s="77">
        <f t="shared" si="12"/>
        <v>0</v>
      </c>
      <c r="N194" s="79"/>
      <c r="O194" s="77"/>
      <c r="P194" s="77"/>
      <c r="Q194" s="79">
        <v>22676</v>
      </c>
      <c r="R194" s="191"/>
      <c r="S194" s="192"/>
      <c r="T194" s="192"/>
      <c r="U194" s="192"/>
      <c r="V194" s="192"/>
      <c r="W194" s="192"/>
      <c r="X194" s="192"/>
      <c r="Y194" s="193"/>
    </row>
    <row r="195" spans="1:25" ht="12.75">
      <c r="A195" s="51">
        <v>134</v>
      </c>
      <c r="B195" s="113" t="s">
        <v>145</v>
      </c>
      <c r="C195" s="11">
        <v>1554</v>
      </c>
      <c r="D195" s="17"/>
      <c r="E195" s="19"/>
      <c r="F195" s="22"/>
      <c r="G195" s="34"/>
      <c r="H195" s="32"/>
      <c r="I195" s="56">
        <f aca="true" t="shared" si="13" ref="I195:I200">SUM(C195:H195)</f>
        <v>1554</v>
      </c>
      <c r="J195" s="71"/>
      <c r="K195" s="79"/>
      <c r="L195" s="9">
        <v>100</v>
      </c>
      <c r="M195" s="77">
        <f t="shared" si="12"/>
        <v>0</v>
      </c>
      <c r="N195" s="79"/>
      <c r="O195" s="77"/>
      <c r="P195" s="77"/>
      <c r="Q195" s="79">
        <v>1554</v>
      </c>
      <c r="R195" s="191"/>
      <c r="S195" s="192"/>
      <c r="T195" s="192"/>
      <c r="U195" s="192"/>
      <c r="V195" s="192"/>
      <c r="W195" s="192"/>
      <c r="X195" s="192"/>
      <c r="Y195" s="193"/>
    </row>
    <row r="196" spans="1:25" ht="25.5">
      <c r="A196" s="51">
        <v>135</v>
      </c>
      <c r="B196" s="113" t="s">
        <v>194</v>
      </c>
      <c r="C196" s="11"/>
      <c r="D196" s="17">
        <v>37000</v>
      </c>
      <c r="E196" s="19"/>
      <c r="F196" s="22"/>
      <c r="G196" s="34"/>
      <c r="H196" s="32"/>
      <c r="I196" s="56">
        <f t="shared" si="13"/>
        <v>37000</v>
      </c>
      <c r="J196" s="71"/>
      <c r="K196" s="79"/>
      <c r="L196" s="9">
        <v>100</v>
      </c>
      <c r="M196" s="77">
        <f t="shared" si="12"/>
        <v>0</v>
      </c>
      <c r="N196" s="79"/>
      <c r="O196" s="77"/>
      <c r="P196" s="77"/>
      <c r="Q196" s="79">
        <v>37000</v>
      </c>
      <c r="R196" s="191"/>
      <c r="S196" s="192"/>
      <c r="T196" s="192"/>
      <c r="U196" s="192"/>
      <c r="V196" s="192"/>
      <c r="W196" s="192"/>
      <c r="X196" s="192"/>
      <c r="Y196" s="193"/>
    </row>
    <row r="197" spans="1:25" ht="12.75">
      <c r="A197" s="51" t="s">
        <v>441</v>
      </c>
      <c r="B197" s="113" t="s">
        <v>172</v>
      </c>
      <c r="C197" s="11">
        <v>1191</v>
      </c>
      <c r="D197" s="17"/>
      <c r="E197" s="19"/>
      <c r="F197" s="22"/>
      <c r="G197" s="34"/>
      <c r="H197" s="32"/>
      <c r="I197" s="56">
        <f t="shared" si="13"/>
        <v>1191</v>
      </c>
      <c r="J197" s="71"/>
      <c r="K197" s="79"/>
      <c r="L197" s="9">
        <v>100</v>
      </c>
      <c r="M197" s="77">
        <f t="shared" si="12"/>
        <v>0</v>
      </c>
      <c r="N197" s="79"/>
      <c r="O197" s="77"/>
      <c r="P197" s="77"/>
      <c r="Q197" s="79">
        <v>1191</v>
      </c>
      <c r="R197" s="191"/>
      <c r="S197" s="192"/>
      <c r="T197" s="192"/>
      <c r="U197" s="192"/>
      <c r="V197" s="192"/>
      <c r="W197" s="192"/>
      <c r="X197" s="192"/>
      <c r="Y197" s="193"/>
    </row>
    <row r="198" spans="1:25" ht="12.75">
      <c r="A198" s="51">
        <v>136</v>
      </c>
      <c r="B198" s="113" t="s">
        <v>146</v>
      </c>
      <c r="C198" s="11">
        <v>1556</v>
      </c>
      <c r="D198" s="17"/>
      <c r="E198" s="19"/>
      <c r="F198" s="22"/>
      <c r="G198" s="34"/>
      <c r="H198" s="32"/>
      <c r="I198" s="56">
        <f t="shared" si="13"/>
        <v>1556</v>
      </c>
      <c r="J198" s="71"/>
      <c r="K198" s="79"/>
      <c r="L198" s="9">
        <v>100</v>
      </c>
      <c r="M198" s="77">
        <f t="shared" si="12"/>
        <v>0</v>
      </c>
      <c r="N198" s="79"/>
      <c r="O198" s="77"/>
      <c r="P198" s="77"/>
      <c r="Q198" s="79">
        <v>1556</v>
      </c>
      <c r="R198" s="191"/>
      <c r="S198" s="192"/>
      <c r="T198" s="192"/>
      <c r="U198" s="192"/>
      <c r="V198" s="192"/>
      <c r="W198" s="192"/>
      <c r="X198" s="192"/>
      <c r="Y198" s="193"/>
    </row>
    <row r="199" spans="1:25" ht="12.75">
      <c r="A199" s="51">
        <v>137</v>
      </c>
      <c r="B199" s="113" t="s">
        <v>43</v>
      </c>
      <c r="C199" s="11"/>
      <c r="D199" s="17"/>
      <c r="E199" s="19"/>
      <c r="F199" s="22">
        <v>50403</v>
      </c>
      <c r="G199" s="34"/>
      <c r="H199" s="32"/>
      <c r="I199" s="56">
        <f t="shared" si="13"/>
        <v>50403</v>
      </c>
      <c r="J199" s="70"/>
      <c r="K199" s="79"/>
      <c r="L199" s="70"/>
      <c r="M199" s="77">
        <f t="shared" si="12"/>
        <v>0</v>
      </c>
      <c r="N199" s="77"/>
      <c r="O199" s="77"/>
      <c r="P199" s="77"/>
      <c r="Q199" s="77">
        <v>50403</v>
      </c>
      <c r="R199" s="191"/>
      <c r="S199" s="192"/>
      <c r="T199" s="192"/>
      <c r="U199" s="192"/>
      <c r="V199" s="192"/>
      <c r="W199" s="192"/>
      <c r="X199" s="192"/>
      <c r="Y199" s="193"/>
    </row>
    <row r="200" spans="1:25" ht="12.75">
      <c r="A200" s="63">
        <v>138</v>
      </c>
      <c r="B200" s="116" t="s">
        <v>190</v>
      </c>
      <c r="C200" s="11">
        <v>207</v>
      </c>
      <c r="D200" s="17"/>
      <c r="E200" s="19"/>
      <c r="F200" s="22"/>
      <c r="G200" s="34"/>
      <c r="H200" s="32"/>
      <c r="I200" s="56">
        <f t="shared" si="13"/>
        <v>207</v>
      </c>
      <c r="J200" s="71"/>
      <c r="K200" s="79"/>
      <c r="L200" s="70"/>
      <c r="M200" s="77">
        <f t="shared" si="12"/>
        <v>0</v>
      </c>
      <c r="N200" s="77"/>
      <c r="O200" s="77"/>
      <c r="P200" s="77"/>
      <c r="Q200" s="77">
        <v>207</v>
      </c>
      <c r="R200" s="191"/>
      <c r="S200" s="192"/>
      <c r="T200" s="192"/>
      <c r="U200" s="192"/>
      <c r="V200" s="192"/>
      <c r="W200" s="192"/>
      <c r="X200" s="192"/>
      <c r="Y200" s="193"/>
    </row>
    <row r="201" spans="1:25" ht="12.75">
      <c r="A201" s="63">
        <v>139</v>
      </c>
      <c r="B201" s="116" t="s">
        <v>44</v>
      </c>
      <c r="C201" s="11"/>
      <c r="D201" s="17"/>
      <c r="E201" s="19"/>
      <c r="F201" s="22"/>
      <c r="G201" s="34"/>
      <c r="H201" s="32">
        <v>80433</v>
      </c>
      <c r="I201" s="56">
        <f>SUM(C201:H201)</f>
        <v>80433</v>
      </c>
      <c r="J201" s="9"/>
      <c r="K201" s="79"/>
      <c r="L201" s="9"/>
      <c r="M201" s="77">
        <f>(K201/100*L201)</f>
        <v>0</v>
      </c>
      <c r="N201" s="77"/>
      <c r="O201" s="77"/>
      <c r="P201" s="77"/>
      <c r="Q201" s="77">
        <v>80433</v>
      </c>
      <c r="R201" s="191"/>
      <c r="S201" s="192"/>
      <c r="T201" s="192"/>
      <c r="U201" s="192"/>
      <c r="V201" s="192"/>
      <c r="W201" s="192"/>
      <c r="X201" s="192"/>
      <c r="Y201" s="193"/>
    </row>
    <row r="202" spans="1:25" ht="12.75">
      <c r="A202" s="156">
        <v>140</v>
      </c>
      <c r="B202" s="116" t="s">
        <v>189</v>
      </c>
      <c r="C202" s="64"/>
      <c r="D202" s="65">
        <v>316</v>
      </c>
      <c r="E202" s="66"/>
      <c r="F202" s="67"/>
      <c r="G202" s="68"/>
      <c r="H202" s="69"/>
      <c r="I202" s="56">
        <f>SUM(C202:H202)</f>
        <v>316</v>
      </c>
      <c r="J202" s="71"/>
      <c r="K202" s="79"/>
      <c r="L202" s="9">
        <v>100</v>
      </c>
      <c r="M202" s="77">
        <f>(K202/100*L202)</f>
        <v>0</v>
      </c>
      <c r="N202" s="79"/>
      <c r="O202" s="77"/>
      <c r="P202" s="77"/>
      <c r="Q202" s="79">
        <v>316</v>
      </c>
      <c r="R202" s="191"/>
      <c r="S202" s="192"/>
      <c r="T202" s="192"/>
      <c r="U202" s="192"/>
      <c r="V202" s="192"/>
      <c r="W202" s="192"/>
      <c r="X202" s="192"/>
      <c r="Y202" s="193"/>
    </row>
    <row r="203" spans="1:25" ht="12.75">
      <c r="A203" s="50" t="s">
        <v>442</v>
      </c>
      <c r="B203" s="113" t="s">
        <v>221</v>
      </c>
      <c r="C203" s="64">
        <v>300</v>
      </c>
      <c r="D203" s="65"/>
      <c r="E203" s="66"/>
      <c r="F203" s="67"/>
      <c r="G203" s="68"/>
      <c r="H203" s="69"/>
      <c r="I203" s="56">
        <f>SUM(C203:H203)</f>
        <v>300</v>
      </c>
      <c r="J203" s="71"/>
      <c r="K203" s="79"/>
      <c r="L203" s="9"/>
      <c r="M203" s="77">
        <f aca="true" t="shared" si="14" ref="M203:M235">(K203/100*L203)</f>
        <v>0</v>
      </c>
      <c r="N203" s="77"/>
      <c r="O203" s="77"/>
      <c r="P203" s="77"/>
      <c r="Q203" s="77">
        <v>300</v>
      </c>
      <c r="R203" s="191"/>
      <c r="S203" s="192"/>
      <c r="T203" s="192"/>
      <c r="U203" s="192"/>
      <c r="V203" s="192"/>
      <c r="W203" s="192"/>
      <c r="X203" s="192"/>
      <c r="Y203" s="193"/>
    </row>
    <row r="204" spans="1:25" ht="12.75">
      <c r="A204" s="166">
        <v>141</v>
      </c>
      <c r="B204" s="116" t="s">
        <v>147</v>
      </c>
      <c r="C204" s="64"/>
      <c r="D204" s="65"/>
      <c r="E204" s="66">
        <v>2220</v>
      </c>
      <c r="F204" s="67"/>
      <c r="G204" s="68"/>
      <c r="H204" s="69"/>
      <c r="I204" s="56">
        <f>SUM(C204:H204)</f>
        <v>2220</v>
      </c>
      <c r="J204" s="71"/>
      <c r="K204" s="79"/>
      <c r="L204" s="9">
        <v>100</v>
      </c>
      <c r="M204" s="77">
        <f t="shared" si="14"/>
        <v>0</v>
      </c>
      <c r="N204" s="77"/>
      <c r="O204" s="77"/>
      <c r="P204" s="77"/>
      <c r="Q204" s="79">
        <v>2220</v>
      </c>
      <c r="R204" s="191"/>
      <c r="S204" s="192"/>
      <c r="T204" s="192"/>
      <c r="U204" s="192"/>
      <c r="V204" s="192"/>
      <c r="W204" s="192"/>
      <c r="X204" s="192"/>
      <c r="Y204" s="193"/>
    </row>
    <row r="205" spans="1:25" ht="12.75">
      <c r="A205" s="51">
        <v>142</v>
      </c>
      <c r="B205" s="113" t="s">
        <v>173</v>
      </c>
      <c r="C205" s="11">
        <v>359</v>
      </c>
      <c r="D205" s="23"/>
      <c r="E205" s="24"/>
      <c r="F205" s="25"/>
      <c r="G205" s="37"/>
      <c r="H205" s="38"/>
      <c r="I205" s="56">
        <f>SUM(C205:H205)</f>
        <v>359</v>
      </c>
      <c r="J205" s="71"/>
      <c r="K205" s="83"/>
      <c r="L205" s="75"/>
      <c r="M205" s="77">
        <f t="shared" si="14"/>
        <v>0</v>
      </c>
      <c r="N205" s="77"/>
      <c r="O205" s="77"/>
      <c r="P205" s="77"/>
      <c r="Q205" s="77">
        <v>359</v>
      </c>
      <c r="R205" s="191"/>
      <c r="S205" s="192"/>
      <c r="T205" s="192"/>
      <c r="U205" s="192"/>
      <c r="V205" s="192"/>
      <c r="W205" s="192"/>
      <c r="X205" s="192"/>
      <c r="Y205" s="193"/>
    </row>
    <row r="206" spans="1:25" ht="12.75">
      <c r="A206" s="51">
        <v>143</v>
      </c>
      <c r="B206" s="113" t="s">
        <v>148</v>
      </c>
      <c r="C206" s="11"/>
      <c r="D206" s="17">
        <v>9032</v>
      </c>
      <c r="E206" s="19"/>
      <c r="F206" s="22"/>
      <c r="G206" s="34"/>
      <c r="H206" s="32"/>
      <c r="I206" s="56">
        <f aca="true" t="shared" si="15" ref="I206:I235">SUM(C206:H206)</f>
        <v>9032</v>
      </c>
      <c r="J206" s="71"/>
      <c r="K206" s="79"/>
      <c r="L206" s="9">
        <v>100</v>
      </c>
      <c r="M206" s="77">
        <f t="shared" si="14"/>
        <v>0</v>
      </c>
      <c r="N206" s="79"/>
      <c r="O206" s="77"/>
      <c r="P206" s="77"/>
      <c r="Q206" s="79">
        <v>9032</v>
      </c>
      <c r="R206" s="191"/>
      <c r="S206" s="192"/>
      <c r="T206" s="192"/>
      <c r="U206" s="192"/>
      <c r="V206" s="192"/>
      <c r="W206" s="192"/>
      <c r="X206" s="192"/>
      <c r="Y206" s="193"/>
    </row>
    <row r="207" spans="1:25" ht="12.75">
      <c r="A207" s="154">
        <v>144</v>
      </c>
      <c r="B207" s="113" t="s">
        <v>149</v>
      </c>
      <c r="C207" s="11"/>
      <c r="D207" s="17">
        <v>755</v>
      </c>
      <c r="E207" s="19"/>
      <c r="F207" s="22"/>
      <c r="G207" s="34"/>
      <c r="H207" s="32"/>
      <c r="I207" s="56">
        <f t="shared" si="15"/>
        <v>755</v>
      </c>
      <c r="J207" s="71"/>
      <c r="K207" s="79"/>
      <c r="L207" s="9">
        <v>100</v>
      </c>
      <c r="M207" s="77">
        <f t="shared" si="14"/>
        <v>0</v>
      </c>
      <c r="N207" s="79"/>
      <c r="O207" s="77"/>
      <c r="P207" s="77"/>
      <c r="Q207" s="79">
        <v>755</v>
      </c>
      <c r="R207" s="191"/>
      <c r="S207" s="192"/>
      <c r="T207" s="192"/>
      <c r="U207" s="192"/>
      <c r="V207" s="192"/>
      <c r="W207" s="192"/>
      <c r="X207" s="192"/>
      <c r="Y207" s="193"/>
    </row>
    <row r="208" spans="1:25" ht="12.75">
      <c r="A208" s="51">
        <v>145</v>
      </c>
      <c r="B208" s="113" t="s">
        <v>150</v>
      </c>
      <c r="C208" s="11">
        <v>1634</v>
      </c>
      <c r="D208" s="17"/>
      <c r="E208" s="19"/>
      <c r="F208" s="22"/>
      <c r="G208" s="34"/>
      <c r="H208" s="32"/>
      <c r="I208" s="56">
        <f t="shared" si="15"/>
        <v>1634</v>
      </c>
      <c r="J208" s="71"/>
      <c r="K208" s="79"/>
      <c r="L208" s="9">
        <v>100</v>
      </c>
      <c r="M208" s="77">
        <f t="shared" si="14"/>
        <v>0</v>
      </c>
      <c r="N208" s="79"/>
      <c r="O208" s="77"/>
      <c r="P208" s="77"/>
      <c r="Q208" s="79">
        <v>1634</v>
      </c>
      <c r="R208" s="191"/>
      <c r="S208" s="192"/>
      <c r="T208" s="192"/>
      <c r="U208" s="192"/>
      <c r="V208" s="192"/>
      <c r="W208" s="192"/>
      <c r="X208" s="192"/>
      <c r="Y208" s="193"/>
    </row>
    <row r="209" spans="1:25" ht="12.75">
      <c r="A209" s="51" t="s">
        <v>477</v>
      </c>
      <c r="B209" s="113" t="s">
        <v>478</v>
      </c>
      <c r="C209" s="11"/>
      <c r="D209" s="17">
        <v>275</v>
      </c>
      <c r="E209" s="19"/>
      <c r="F209" s="22"/>
      <c r="G209" s="34"/>
      <c r="H209" s="32"/>
      <c r="I209" s="56">
        <f t="shared" si="15"/>
        <v>275</v>
      </c>
      <c r="J209" s="71"/>
      <c r="K209" s="79"/>
      <c r="L209" s="9"/>
      <c r="M209" s="77">
        <f t="shared" si="14"/>
        <v>0</v>
      </c>
      <c r="N209" s="79"/>
      <c r="O209" s="77"/>
      <c r="P209" s="77"/>
      <c r="Q209" s="79">
        <v>275</v>
      </c>
      <c r="R209" s="149"/>
      <c r="S209" s="150"/>
      <c r="T209" s="150"/>
      <c r="U209" s="150"/>
      <c r="V209" s="150"/>
      <c r="W209" s="150"/>
      <c r="X209" s="150"/>
      <c r="Y209" s="151"/>
    </row>
    <row r="210" spans="1:25" ht="12.75">
      <c r="A210" s="51">
        <v>146</v>
      </c>
      <c r="B210" s="113" t="s">
        <v>151</v>
      </c>
      <c r="C210" s="11"/>
      <c r="D210" s="17"/>
      <c r="E210" s="19">
        <v>21653</v>
      </c>
      <c r="F210" s="22"/>
      <c r="G210" s="34"/>
      <c r="H210" s="32"/>
      <c r="I210" s="56">
        <f t="shared" si="15"/>
        <v>21653</v>
      </c>
      <c r="J210" s="71"/>
      <c r="K210" s="79"/>
      <c r="L210" s="9">
        <v>100</v>
      </c>
      <c r="M210" s="77">
        <f t="shared" si="14"/>
        <v>0</v>
      </c>
      <c r="N210" s="77"/>
      <c r="O210" s="77"/>
      <c r="P210" s="77"/>
      <c r="Q210" s="79">
        <v>21653</v>
      </c>
      <c r="R210" s="191"/>
      <c r="S210" s="192"/>
      <c r="T210" s="192"/>
      <c r="U210" s="192"/>
      <c r="V210" s="192"/>
      <c r="W210" s="192"/>
      <c r="X210" s="192"/>
      <c r="Y210" s="193"/>
    </row>
    <row r="211" spans="1:25" ht="12.75">
      <c r="A211" s="154">
        <v>147</v>
      </c>
      <c r="B211" s="113" t="s">
        <v>152</v>
      </c>
      <c r="C211" s="11"/>
      <c r="D211" s="17">
        <v>3038</v>
      </c>
      <c r="E211" s="19"/>
      <c r="F211" s="22"/>
      <c r="G211" s="34"/>
      <c r="H211" s="32"/>
      <c r="I211" s="56">
        <f t="shared" si="15"/>
        <v>3038</v>
      </c>
      <c r="J211" s="71"/>
      <c r="K211" s="79"/>
      <c r="L211" s="9">
        <v>100</v>
      </c>
      <c r="M211" s="77">
        <f t="shared" si="14"/>
        <v>0</v>
      </c>
      <c r="N211" s="79"/>
      <c r="O211" s="77"/>
      <c r="P211" s="77"/>
      <c r="Q211" s="79">
        <v>3038</v>
      </c>
      <c r="R211" s="191"/>
      <c r="S211" s="192"/>
      <c r="T211" s="192"/>
      <c r="U211" s="192"/>
      <c r="V211" s="192"/>
      <c r="W211" s="192"/>
      <c r="X211" s="192"/>
      <c r="Y211" s="193"/>
    </row>
    <row r="212" spans="1:25" ht="12.75">
      <c r="A212" s="51">
        <v>148</v>
      </c>
      <c r="B212" s="113" t="s">
        <v>153</v>
      </c>
      <c r="C212" s="11">
        <v>496</v>
      </c>
      <c r="D212" s="17"/>
      <c r="E212" s="19"/>
      <c r="F212" s="22"/>
      <c r="G212" s="34"/>
      <c r="H212" s="32"/>
      <c r="I212" s="56">
        <f t="shared" si="15"/>
        <v>496</v>
      </c>
      <c r="J212" s="71"/>
      <c r="K212" s="79"/>
      <c r="L212" s="9">
        <v>100</v>
      </c>
      <c r="M212" s="77">
        <f t="shared" si="14"/>
        <v>0</v>
      </c>
      <c r="N212" s="79"/>
      <c r="O212" s="77"/>
      <c r="P212" s="77"/>
      <c r="Q212" s="79">
        <v>496</v>
      </c>
      <c r="R212" s="191"/>
      <c r="S212" s="192"/>
      <c r="T212" s="192"/>
      <c r="U212" s="192"/>
      <c r="V212" s="192"/>
      <c r="W212" s="192"/>
      <c r="X212" s="192"/>
      <c r="Y212" s="193"/>
    </row>
    <row r="213" spans="1:25" ht="12.75">
      <c r="A213" s="51">
        <v>149</v>
      </c>
      <c r="B213" s="113" t="s">
        <v>154</v>
      </c>
      <c r="C213" s="11"/>
      <c r="D213" s="17"/>
      <c r="E213" s="19"/>
      <c r="F213" s="22">
        <v>3200</v>
      </c>
      <c r="G213" s="34"/>
      <c r="H213" s="32"/>
      <c r="I213" s="56">
        <f t="shared" si="15"/>
        <v>3200</v>
      </c>
      <c r="J213" s="71"/>
      <c r="K213" s="79"/>
      <c r="L213" s="9">
        <v>100</v>
      </c>
      <c r="M213" s="77">
        <f t="shared" si="14"/>
        <v>0</v>
      </c>
      <c r="N213" s="77"/>
      <c r="O213" s="77"/>
      <c r="P213" s="77"/>
      <c r="Q213" s="77">
        <v>3200</v>
      </c>
      <c r="R213" s="191"/>
      <c r="S213" s="192"/>
      <c r="T213" s="192"/>
      <c r="U213" s="192"/>
      <c r="V213" s="192"/>
      <c r="W213" s="192"/>
      <c r="X213" s="192"/>
      <c r="Y213" s="193"/>
    </row>
    <row r="214" spans="1:25" ht="12.75">
      <c r="A214" s="165">
        <v>150</v>
      </c>
      <c r="B214" s="113" t="s">
        <v>155</v>
      </c>
      <c r="C214" s="11"/>
      <c r="D214" s="17"/>
      <c r="E214" s="19">
        <v>2626</v>
      </c>
      <c r="F214" s="22"/>
      <c r="G214" s="34"/>
      <c r="H214" s="32"/>
      <c r="I214" s="56">
        <f t="shared" si="15"/>
        <v>2626</v>
      </c>
      <c r="J214" s="71"/>
      <c r="K214" s="79"/>
      <c r="L214" s="9">
        <v>100</v>
      </c>
      <c r="M214" s="77">
        <f t="shared" si="14"/>
        <v>0</v>
      </c>
      <c r="N214" s="77"/>
      <c r="O214" s="77"/>
      <c r="P214" s="77"/>
      <c r="Q214" s="79">
        <v>2626</v>
      </c>
      <c r="R214" s="191"/>
      <c r="S214" s="192"/>
      <c r="T214" s="192"/>
      <c r="U214" s="192"/>
      <c r="V214" s="192"/>
      <c r="W214" s="192"/>
      <c r="X214" s="192"/>
      <c r="Y214" s="193"/>
    </row>
    <row r="215" spans="1:25" ht="12.75">
      <c r="A215" s="51">
        <v>151</v>
      </c>
      <c r="B215" s="113" t="s">
        <v>41</v>
      </c>
      <c r="C215" s="11"/>
      <c r="D215" s="17">
        <v>7900</v>
      </c>
      <c r="E215" s="19"/>
      <c r="F215" s="22"/>
      <c r="G215" s="34"/>
      <c r="H215" s="32"/>
      <c r="I215" s="56">
        <f t="shared" si="15"/>
        <v>7900</v>
      </c>
      <c r="J215" s="71"/>
      <c r="K215" s="79"/>
      <c r="L215" s="9">
        <v>100</v>
      </c>
      <c r="M215" s="77">
        <f t="shared" si="14"/>
        <v>0</v>
      </c>
      <c r="N215" s="79"/>
      <c r="O215" s="77"/>
      <c r="P215" s="77"/>
      <c r="Q215" s="79">
        <v>7900</v>
      </c>
      <c r="R215" s="191"/>
      <c r="S215" s="192"/>
      <c r="T215" s="192"/>
      <c r="U215" s="192"/>
      <c r="V215" s="192"/>
      <c r="W215" s="192"/>
      <c r="X215" s="192"/>
      <c r="Y215" s="193"/>
    </row>
    <row r="216" spans="1:25" ht="12.75">
      <c r="A216" s="51">
        <v>152</v>
      </c>
      <c r="B216" s="113" t="s">
        <v>156</v>
      </c>
      <c r="C216" s="11">
        <v>795</v>
      </c>
      <c r="D216" s="17"/>
      <c r="E216" s="19"/>
      <c r="F216" s="22"/>
      <c r="G216" s="34"/>
      <c r="H216" s="32"/>
      <c r="I216" s="56">
        <f t="shared" si="15"/>
        <v>795</v>
      </c>
      <c r="J216" s="71"/>
      <c r="K216" s="79"/>
      <c r="L216" s="9">
        <v>100</v>
      </c>
      <c r="M216" s="77">
        <f t="shared" si="14"/>
        <v>0</v>
      </c>
      <c r="N216" s="79"/>
      <c r="O216" s="77"/>
      <c r="P216" s="77"/>
      <c r="Q216" s="79">
        <v>795</v>
      </c>
      <c r="R216" s="191"/>
      <c r="S216" s="192"/>
      <c r="T216" s="192"/>
      <c r="U216" s="192"/>
      <c r="V216" s="192"/>
      <c r="W216" s="192"/>
      <c r="X216" s="192"/>
      <c r="Y216" s="193"/>
    </row>
    <row r="217" spans="1:25" ht="12.75">
      <c r="A217" s="51">
        <v>153</v>
      </c>
      <c r="B217" s="113" t="s">
        <v>157</v>
      </c>
      <c r="C217" s="11"/>
      <c r="D217" s="17"/>
      <c r="E217" s="19"/>
      <c r="F217" s="22">
        <v>59127</v>
      </c>
      <c r="G217" s="34"/>
      <c r="H217" s="32"/>
      <c r="I217" s="56">
        <f t="shared" si="15"/>
        <v>59127</v>
      </c>
      <c r="J217" s="9"/>
      <c r="K217" s="79"/>
      <c r="L217" s="9"/>
      <c r="M217" s="77">
        <f t="shared" si="14"/>
        <v>0</v>
      </c>
      <c r="N217" s="77"/>
      <c r="O217" s="77"/>
      <c r="P217" s="77"/>
      <c r="Q217" s="77">
        <v>59127</v>
      </c>
      <c r="R217" s="191"/>
      <c r="S217" s="192"/>
      <c r="T217" s="192"/>
      <c r="U217" s="192"/>
      <c r="V217" s="192"/>
      <c r="W217" s="192"/>
      <c r="X217" s="192"/>
      <c r="Y217" s="193"/>
    </row>
    <row r="218" spans="1:25" ht="12.75">
      <c r="A218" s="51">
        <v>154</v>
      </c>
      <c r="B218" s="113" t="s">
        <v>158</v>
      </c>
      <c r="C218" s="11"/>
      <c r="D218" s="17"/>
      <c r="E218" s="19"/>
      <c r="F218" s="22"/>
      <c r="G218" s="34"/>
      <c r="H218" s="32">
        <v>3826</v>
      </c>
      <c r="I218" s="56">
        <f t="shared" si="15"/>
        <v>3826</v>
      </c>
      <c r="J218" s="9"/>
      <c r="K218" s="79"/>
      <c r="L218" s="9"/>
      <c r="M218" s="77">
        <f t="shared" si="14"/>
        <v>0</v>
      </c>
      <c r="N218" s="77"/>
      <c r="O218" s="77"/>
      <c r="P218" s="77"/>
      <c r="Q218" s="77">
        <v>3826</v>
      </c>
      <c r="R218" s="191"/>
      <c r="S218" s="192"/>
      <c r="T218" s="192"/>
      <c r="U218" s="192"/>
      <c r="V218" s="192"/>
      <c r="W218" s="192"/>
      <c r="X218" s="192"/>
      <c r="Y218" s="193"/>
    </row>
    <row r="219" spans="1:25" ht="12.75">
      <c r="A219" s="51" t="s">
        <v>443</v>
      </c>
      <c r="B219" s="113" t="s">
        <v>159</v>
      </c>
      <c r="C219" s="11">
        <v>3103</v>
      </c>
      <c r="D219" s="17"/>
      <c r="E219" s="19"/>
      <c r="F219" s="22"/>
      <c r="G219" s="34"/>
      <c r="H219" s="32"/>
      <c r="I219" s="56">
        <f t="shared" si="15"/>
        <v>3103</v>
      </c>
      <c r="J219" s="71"/>
      <c r="K219" s="79"/>
      <c r="L219" s="9">
        <v>100</v>
      </c>
      <c r="M219" s="77">
        <f t="shared" si="14"/>
        <v>0</v>
      </c>
      <c r="N219" s="79"/>
      <c r="O219" s="77"/>
      <c r="P219" s="77"/>
      <c r="Q219" s="79">
        <v>3103</v>
      </c>
      <c r="R219" s="191"/>
      <c r="S219" s="192"/>
      <c r="T219" s="192"/>
      <c r="U219" s="192"/>
      <c r="V219" s="192"/>
      <c r="W219" s="192"/>
      <c r="X219" s="192"/>
      <c r="Y219" s="193"/>
    </row>
    <row r="220" spans="1:25" ht="12.75">
      <c r="A220" s="51" t="s">
        <v>444</v>
      </c>
      <c r="B220" s="113" t="s">
        <v>160</v>
      </c>
      <c r="C220" s="11">
        <v>5360</v>
      </c>
      <c r="D220" s="17"/>
      <c r="E220" s="19"/>
      <c r="F220" s="22"/>
      <c r="G220" s="34"/>
      <c r="H220" s="32"/>
      <c r="I220" s="56">
        <f t="shared" si="15"/>
        <v>5360</v>
      </c>
      <c r="J220" s="71"/>
      <c r="K220" s="79"/>
      <c r="L220" s="9">
        <v>100</v>
      </c>
      <c r="M220" s="77">
        <f t="shared" si="14"/>
        <v>0</v>
      </c>
      <c r="N220" s="79"/>
      <c r="O220" s="77"/>
      <c r="P220" s="77"/>
      <c r="Q220" s="79">
        <v>5360</v>
      </c>
      <c r="R220" s="191"/>
      <c r="S220" s="192"/>
      <c r="T220" s="192"/>
      <c r="U220" s="192"/>
      <c r="V220" s="192"/>
      <c r="W220" s="192"/>
      <c r="X220" s="192"/>
      <c r="Y220" s="193"/>
    </row>
    <row r="221" spans="1:25" ht="12.75">
      <c r="A221" s="51">
        <v>156</v>
      </c>
      <c r="B221" s="113" t="s">
        <v>40</v>
      </c>
      <c r="C221" s="11"/>
      <c r="D221" s="17"/>
      <c r="E221" s="19"/>
      <c r="F221" s="22">
        <v>14977</v>
      </c>
      <c r="G221" s="34"/>
      <c r="H221" s="32"/>
      <c r="I221" s="56">
        <f t="shared" si="15"/>
        <v>14977</v>
      </c>
      <c r="J221" s="9"/>
      <c r="K221" s="79"/>
      <c r="L221" s="9">
        <v>100</v>
      </c>
      <c r="M221" s="77">
        <f t="shared" si="14"/>
        <v>0</v>
      </c>
      <c r="N221" s="77"/>
      <c r="O221" s="77"/>
      <c r="P221" s="77"/>
      <c r="Q221" s="79">
        <v>14977</v>
      </c>
      <c r="R221" s="191"/>
      <c r="S221" s="192"/>
      <c r="T221" s="192"/>
      <c r="U221" s="192"/>
      <c r="V221" s="192"/>
      <c r="W221" s="192"/>
      <c r="X221" s="192"/>
      <c r="Y221" s="193"/>
    </row>
    <row r="222" spans="1:25" ht="25.5">
      <c r="A222" s="51">
        <v>157</v>
      </c>
      <c r="B222" s="113" t="s">
        <v>226</v>
      </c>
      <c r="C222" s="11">
        <v>2467</v>
      </c>
      <c r="D222" s="17"/>
      <c r="E222" s="19"/>
      <c r="F222" s="22"/>
      <c r="G222" s="34"/>
      <c r="H222" s="32"/>
      <c r="I222" s="56">
        <f t="shared" si="15"/>
        <v>2467</v>
      </c>
      <c r="J222" s="71"/>
      <c r="K222" s="79"/>
      <c r="L222" s="9">
        <v>100</v>
      </c>
      <c r="M222" s="77">
        <f t="shared" si="14"/>
        <v>0</v>
      </c>
      <c r="N222" s="79"/>
      <c r="O222" s="77"/>
      <c r="P222" s="77"/>
      <c r="Q222" s="79">
        <v>2467</v>
      </c>
      <c r="R222" s="191"/>
      <c r="S222" s="192"/>
      <c r="T222" s="192"/>
      <c r="U222" s="192"/>
      <c r="V222" s="192"/>
      <c r="W222" s="192"/>
      <c r="X222" s="192"/>
      <c r="Y222" s="193"/>
    </row>
    <row r="223" spans="1:25" ht="25.5">
      <c r="A223" s="51" t="s">
        <v>445</v>
      </c>
      <c r="B223" s="113" t="s">
        <v>178</v>
      </c>
      <c r="C223" s="11">
        <v>7000</v>
      </c>
      <c r="D223" s="17"/>
      <c r="E223" s="19"/>
      <c r="F223" s="22"/>
      <c r="G223" s="34"/>
      <c r="H223" s="32"/>
      <c r="I223" s="56">
        <f t="shared" si="15"/>
        <v>7000</v>
      </c>
      <c r="J223" s="71"/>
      <c r="K223" s="79"/>
      <c r="L223" s="9">
        <v>100</v>
      </c>
      <c r="M223" s="77">
        <f t="shared" si="14"/>
        <v>0</v>
      </c>
      <c r="N223" s="79"/>
      <c r="O223" s="77"/>
      <c r="P223" s="77"/>
      <c r="Q223" s="79">
        <v>7000</v>
      </c>
      <c r="R223" s="191"/>
      <c r="S223" s="192"/>
      <c r="T223" s="192"/>
      <c r="U223" s="192"/>
      <c r="V223" s="192"/>
      <c r="W223" s="192"/>
      <c r="X223" s="192"/>
      <c r="Y223" s="193"/>
    </row>
    <row r="224" spans="1:25" ht="25.5">
      <c r="A224" s="51" t="s">
        <v>446</v>
      </c>
      <c r="B224" s="113" t="s">
        <v>179</v>
      </c>
      <c r="C224" s="11">
        <v>6871</v>
      </c>
      <c r="D224" s="17"/>
      <c r="E224" s="19"/>
      <c r="F224" s="22"/>
      <c r="G224" s="34"/>
      <c r="H224" s="32"/>
      <c r="I224" s="56">
        <f t="shared" si="15"/>
        <v>6871</v>
      </c>
      <c r="J224" s="71"/>
      <c r="K224" s="79"/>
      <c r="L224" s="9">
        <v>100</v>
      </c>
      <c r="M224" s="77">
        <f t="shared" si="14"/>
        <v>0</v>
      </c>
      <c r="N224" s="79"/>
      <c r="O224" s="77"/>
      <c r="P224" s="77"/>
      <c r="Q224" s="79">
        <v>6871</v>
      </c>
      <c r="R224" s="191"/>
      <c r="S224" s="192"/>
      <c r="T224" s="192"/>
      <c r="U224" s="192"/>
      <c r="V224" s="192"/>
      <c r="W224" s="192"/>
      <c r="X224" s="192"/>
      <c r="Y224" s="193"/>
    </row>
    <row r="225" spans="1:25" ht="12.75">
      <c r="A225" s="154">
        <v>158</v>
      </c>
      <c r="B225" s="113" t="s">
        <v>161</v>
      </c>
      <c r="C225" s="11"/>
      <c r="D225" s="17">
        <v>1823</v>
      </c>
      <c r="E225" s="19"/>
      <c r="F225" s="22"/>
      <c r="G225" s="34"/>
      <c r="H225" s="32"/>
      <c r="I225" s="56">
        <f t="shared" si="15"/>
        <v>1823</v>
      </c>
      <c r="J225" s="71"/>
      <c r="K225" s="79"/>
      <c r="L225" s="9">
        <v>100</v>
      </c>
      <c r="M225" s="77">
        <f t="shared" si="14"/>
        <v>0</v>
      </c>
      <c r="N225" s="79"/>
      <c r="O225" s="77"/>
      <c r="P225" s="77"/>
      <c r="Q225" s="79">
        <v>1823</v>
      </c>
      <c r="R225" s="191"/>
      <c r="S225" s="192"/>
      <c r="T225" s="192"/>
      <c r="U225" s="192"/>
      <c r="V225" s="192"/>
      <c r="W225" s="192"/>
      <c r="X225" s="192"/>
      <c r="Y225" s="193"/>
    </row>
    <row r="226" spans="1:25" ht="12.75">
      <c r="A226" s="51">
        <v>159</v>
      </c>
      <c r="B226" s="113" t="s">
        <v>162</v>
      </c>
      <c r="C226" s="11">
        <v>887</v>
      </c>
      <c r="D226" s="17"/>
      <c r="E226" s="19"/>
      <c r="F226" s="22"/>
      <c r="G226" s="34"/>
      <c r="H226" s="32"/>
      <c r="I226" s="56">
        <f t="shared" si="15"/>
        <v>887</v>
      </c>
      <c r="J226" s="71"/>
      <c r="K226" s="79"/>
      <c r="L226" s="9">
        <v>100</v>
      </c>
      <c r="M226" s="77">
        <f t="shared" si="14"/>
        <v>0</v>
      </c>
      <c r="N226" s="79"/>
      <c r="O226" s="77"/>
      <c r="P226" s="77"/>
      <c r="Q226" s="79">
        <v>887</v>
      </c>
      <c r="R226" s="191"/>
      <c r="S226" s="192"/>
      <c r="T226" s="192"/>
      <c r="U226" s="192"/>
      <c r="V226" s="192"/>
      <c r="W226" s="192"/>
      <c r="X226" s="192"/>
      <c r="Y226" s="193"/>
    </row>
    <row r="227" spans="1:25" ht="12.75">
      <c r="A227" s="51">
        <v>160</v>
      </c>
      <c r="B227" s="113" t="s">
        <v>163</v>
      </c>
      <c r="C227" s="11">
        <v>2185</v>
      </c>
      <c r="D227" s="17"/>
      <c r="E227" s="19"/>
      <c r="F227" s="22"/>
      <c r="G227" s="34"/>
      <c r="H227" s="32"/>
      <c r="I227" s="56">
        <f t="shared" si="15"/>
        <v>2185</v>
      </c>
      <c r="J227" s="71"/>
      <c r="K227" s="79"/>
      <c r="L227" s="9">
        <v>100</v>
      </c>
      <c r="M227" s="77">
        <f t="shared" si="14"/>
        <v>0</v>
      </c>
      <c r="N227" s="79"/>
      <c r="O227" s="77"/>
      <c r="P227" s="77"/>
      <c r="Q227" s="79">
        <v>2185</v>
      </c>
      <c r="R227" s="191"/>
      <c r="S227" s="192"/>
      <c r="T227" s="192"/>
      <c r="U227" s="192"/>
      <c r="V227" s="192"/>
      <c r="W227" s="192"/>
      <c r="X227" s="192"/>
      <c r="Y227" s="193"/>
    </row>
    <row r="228" spans="1:25" ht="25.5">
      <c r="A228" s="154">
        <v>161</v>
      </c>
      <c r="B228" s="113" t="s">
        <v>164</v>
      </c>
      <c r="C228" s="11"/>
      <c r="D228" s="17">
        <v>1900</v>
      </c>
      <c r="E228" s="19"/>
      <c r="F228" s="22"/>
      <c r="G228" s="34"/>
      <c r="H228" s="32"/>
      <c r="I228" s="56">
        <f t="shared" si="15"/>
        <v>1900</v>
      </c>
      <c r="J228" s="71"/>
      <c r="K228" s="79"/>
      <c r="L228" s="9">
        <v>100</v>
      </c>
      <c r="M228" s="77">
        <f t="shared" si="14"/>
        <v>0</v>
      </c>
      <c r="N228" s="79"/>
      <c r="O228" s="77"/>
      <c r="P228" s="77"/>
      <c r="Q228" s="79">
        <v>1900</v>
      </c>
      <c r="R228" s="191"/>
      <c r="S228" s="192"/>
      <c r="T228" s="192"/>
      <c r="U228" s="192"/>
      <c r="V228" s="192"/>
      <c r="W228" s="192"/>
      <c r="X228" s="192"/>
      <c r="Y228" s="193"/>
    </row>
    <row r="229" spans="1:25" ht="12.75">
      <c r="A229" s="154">
        <v>162</v>
      </c>
      <c r="B229" s="113" t="s">
        <v>165</v>
      </c>
      <c r="C229" s="11"/>
      <c r="D229" s="17">
        <v>991</v>
      </c>
      <c r="E229" s="19"/>
      <c r="F229" s="22"/>
      <c r="G229" s="34"/>
      <c r="H229" s="32"/>
      <c r="I229" s="56">
        <f t="shared" si="15"/>
        <v>991</v>
      </c>
      <c r="J229" s="71"/>
      <c r="K229" s="79"/>
      <c r="L229" s="9">
        <v>100</v>
      </c>
      <c r="M229" s="77">
        <f t="shared" si="14"/>
        <v>0</v>
      </c>
      <c r="N229" s="79"/>
      <c r="O229" s="77"/>
      <c r="P229" s="77"/>
      <c r="Q229" s="79">
        <v>991</v>
      </c>
      <c r="R229" s="191"/>
      <c r="S229" s="192"/>
      <c r="T229" s="192"/>
      <c r="U229" s="192"/>
      <c r="V229" s="192"/>
      <c r="W229" s="192"/>
      <c r="X229" s="192"/>
      <c r="Y229" s="193"/>
    </row>
    <row r="230" spans="1:25" ht="12.75">
      <c r="A230" s="154">
        <v>163</v>
      </c>
      <c r="B230" s="172" t="s">
        <v>166</v>
      </c>
      <c r="C230" s="11"/>
      <c r="D230" s="17">
        <v>2129</v>
      </c>
      <c r="E230" s="19"/>
      <c r="F230" s="22"/>
      <c r="G230" s="34"/>
      <c r="H230" s="32"/>
      <c r="I230" s="56">
        <f t="shared" si="15"/>
        <v>2129</v>
      </c>
      <c r="J230" s="309"/>
      <c r="K230" s="79"/>
      <c r="L230" s="9">
        <v>100</v>
      </c>
      <c r="M230" s="77">
        <f t="shared" si="14"/>
        <v>0</v>
      </c>
      <c r="N230" s="79"/>
      <c r="O230" s="77"/>
      <c r="P230" s="77"/>
      <c r="Q230" s="79">
        <v>2129</v>
      </c>
      <c r="R230" s="191"/>
      <c r="S230" s="192"/>
      <c r="T230" s="192"/>
      <c r="U230" s="192"/>
      <c r="V230" s="192"/>
      <c r="W230" s="192"/>
      <c r="X230" s="192"/>
      <c r="Y230" s="193"/>
    </row>
    <row r="231" spans="1:25" ht="12.75">
      <c r="A231" s="51">
        <v>164</v>
      </c>
      <c r="B231" s="113" t="s">
        <v>167</v>
      </c>
      <c r="C231" s="11">
        <v>900</v>
      </c>
      <c r="D231" s="17"/>
      <c r="E231" s="19"/>
      <c r="F231" s="22"/>
      <c r="G231" s="34"/>
      <c r="H231" s="32"/>
      <c r="I231" s="56">
        <f t="shared" si="15"/>
        <v>900</v>
      </c>
      <c r="J231" s="71"/>
      <c r="K231" s="79"/>
      <c r="L231" s="9">
        <v>100</v>
      </c>
      <c r="M231" s="77">
        <f t="shared" si="14"/>
        <v>0</v>
      </c>
      <c r="N231" s="79"/>
      <c r="O231" s="77"/>
      <c r="P231" s="77"/>
      <c r="Q231" s="79">
        <v>900</v>
      </c>
      <c r="R231" s="191"/>
      <c r="S231" s="192"/>
      <c r="T231" s="192"/>
      <c r="U231" s="192"/>
      <c r="V231" s="192"/>
      <c r="W231" s="192"/>
      <c r="X231" s="192"/>
      <c r="Y231" s="193"/>
    </row>
    <row r="232" spans="1:25" ht="12.75">
      <c r="A232" s="51">
        <v>165</v>
      </c>
      <c r="B232" s="113" t="s">
        <v>479</v>
      </c>
      <c r="C232" s="11">
        <v>2054</v>
      </c>
      <c r="D232" s="17"/>
      <c r="E232" s="19"/>
      <c r="F232" s="22"/>
      <c r="G232" s="34"/>
      <c r="H232" s="32"/>
      <c r="I232" s="56">
        <f t="shared" si="15"/>
        <v>2054</v>
      </c>
      <c r="J232" s="71"/>
      <c r="K232" s="79"/>
      <c r="L232" s="9">
        <v>100</v>
      </c>
      <c r="M232" s="77">
        <f t="shared" si="14"/>
        <v>0</v>
      </c>
      <c r="N232" s="79"/>
      <c r="O232" s="77"/>
      <c r="P232" s="77"/>
      <c r="Q232" s="79">
        <v>2054</v>
      </c>
      <c r="R232" s="191"/>
      <c r="S232" s="192"/>
      <c r="T232" s="192"/>
      <c r="U232" s="192"/>
      <c r="V232" s="192"/>
      <c r="W232" s="192"/>
      <c r="X232" s="192"/>
      <c r="Y232" s="193"/>
    </row>
    <row r="233" spans="1:25" ht="12.75">
      <c r="A233" s="154">
        <v>166</v>
      </c>
      <c r="B233" s="113" t="s">
        <v>168</v>
      </c>
      <c r="C233" s="11"/>
      <c r="D233" s="17">
        <v>955</v>
      </c>
      <c r="E233" s="19"/>
      <c r="F233" s="22"/>
      <c r="G233" s="34"/>
      <c r="H233" s="32"/>
      <c r="I233" s="56">
        <f t="shared" si="15"/>
        <v>955</v>
      </c>
      <c r="J233" s="71"/>
      <c r="K233" s="79"/>
      <c r="L233" s="9">
        <v>100</v>
      </c>
      <c r="M233" s="77">
        <f t="shared" si="14"/>
        <v>0</v>
      </c>
      <c r="N233" s="79"/>
      <c r="O233" s="77"/>
      <c r="P233" s="77"/>
      <c r="Q233" s="79">
        <v>955</v>
      </c>
      <c r="R233" s="191"/>
      <c r="S233" s="192"/>
      <c r="T233" s="192"/>
      <c r="U233" s="192"/>
      <c r="V233" s="192"/>
      <c r="W233" s="192"/>
      <c r="X233" s="192"/>
      <c r="Y233" s="193"/>
    </row>
    <row r="234" spans="1:25" ht="12.75">
      <c r="A234" s="51">
        <v>167</v>
      </c>
      <c r="B234" s="113" t="s">
        <v>169</v>
      </c>
      <c r="C234" s="11"/>
      <c r="D234" s="17"/>
      <c r="E234" s="19">
        <v>6863</v>
      </c>
      <c r="F234" s="22"/>
      <c r="G234" s="34"/>
      <c r="H234" s="32"/>
      <c r="I234" s="56">
        <f t="shared" si="15"/>
        <v>6863</v>
      </c>
      <c r="J234" s="71"/>
      <c r="K234" s="79"/>
      <c r="L234" s="9">
        <v>100</v>
      </c>
      <c r="M234" s="77">
        <f t="shared" si="14"/>
        <v>0</v>
      </c>
      <c r="N234" s="77"/>
      <c r="O234" s="77"/>
      <c r="P234" s="77"/>
      <c r="Q234" s="79">
        <v>6863</v>
      </c>
      <c r="R234" s="191"/>
      <c r="S234" s="192"/>
      <c r="T234" s="192"/>
      <c r="U234" s="192"/>
      <c r="V234" s="192"/>
      <c r="W234" s="192"/>
      <c r="X234" s="192"/>
      <c r="Y234" s="193"/>
    </row>
    <row r="235" spans="1:25" ht="12.75">
      <c r="A235" s="51">
        <v>168</v>
      </c>
      <c r="B235" s="113" t="s">
        <v>170</v>
      </c>
      <c r="C235" s="11">
        <v>88</v>
      </c>
      <c r="D235" s="17"/>
      <c r="E235" s="19"/>
      <c r="F235" s="22"/>
      <c r="G235" s="34"/>
      <c r="H235" s="32"/>
      <c r="I235" s="56">
        <f t="shared" si="15"/>
        <v>88</v>
      </c>
      <c r="J235" s="71"/>
      <c r="K235" s="79"/>
      <c r="L235" s="71">
        <v>100</v>
      </c>
      <c r="M235" s="77">
        <f t="shared" si="14"/>
        <v>0</v>
      </c>
      <c r="N235" s="79"/>
      <c r="O235" s="77"/>
      <c r="P235" s="77"/>
      <c r="Q235" s="79">
        <v>88</v>
      </c>
      <c r="R235" s="191"/>
      <c r="S235" s="192"/>
      <c r="T235" s="192"/>
      <c r="U235" s="192"/>
      <c r="V235" s="192"/>
      <c r="W235" s="192"/>
      <c r="X235" s="192"/>
      <c r="Y235" s="193"/>
    </row>
    <row r="236" spans="1:25" ht="12.75">
      <c r="A236" s="51">
        <v>169</v>
      </c>
      <c r="B236" s="113" t="s">
        <v>171</v>
      </c>
      <c r="C236" s="11">
        <v>1172</v>
      </c>
      <c r="D236" s="17"/>
      <c r="E236" s="19"/>
      <c r="F236" s="22"/>
      <c r="G236" s="34"/>
      <c r="H236" s="32"/>
      <c r="I236" s="56">
        <f aca="true" t="shared" si="16" ref="I236:I241">SUM(C236:H236)</f>
        <v>1172</v>
      </c>
      <c r="J236" s="71"/>
      <c r="K236" s="79"/>
      <c r="L236" s="9">
        <v>100</v>
      </c>
      <c r="M236" s="77">
        <f>(K236/100*L236)</f>
        <v>0</v>
      </c>
      <c r="N236" s="79"/>
      <c r="O236" s="77"/>
      <c r="P236" s="77"/>
      <c r="Q236" s="79">
        <v>1172</v>
      </c>
      <c r="R236" s="191"/>
      <c r="S236" s="192"/>
      <c r="T236" s="192"/>
      <c r="U236" s="192"/>
      <c r="V236" s="192"/>
      <c r="W236" s="192"/>
      <c r="X236" s="192"/>
      <c r="Y236" s="193"/>
    </row>
    <row r="237" spans="1:25" ht="25.5">
      <c r="A237" s="165">
        <v>170</v>
      </c>
      <c r="B237" s="113" t="s">
        <v>335</v>
      </c>
      <c r="C237" s="11"/>
      <c r="D237" s="17"/>
      <c r="E237" s="19">
        <v>2350</v>
      </c>
      <c r="F237" s="22"/>
      <c r="G237" s="34"/>
      <c r="H237" s="32"/>
      <c r="I237" s="56">
        <f t="shared" si="16"/>
        <v>2350</v>
      </c>
      <c r="J237" s="71"/>
      <c r="K237" s="79"/>
      <c r="L237" s="9">
        <v>100</v>
      </c>
      <c r="M237" s="77">
        <f>(K237/100*L237)</f>
        <v>0</v>
      </c>
      <c r="N237" s="77"/>
      <c r="O237" s="77"/>
      <c r="P237" s="77"/>
      <c r="Q237" s="79">
        <v>2350</v>
      </c>
      <c r="R237" s="191"/>
      <c r="S237" s="192"/>
      <c r="T237" s="192"/>
      <c r="U237" s="192"/>
      <c r="V237" s="192"/>
      <c r="W237" s="192"/>
      <c r="X237" s="192"/>
      <c r="Y237" s="193"/>
    </row>
    <row r="238" spans="1:25" ht="12.75">
      <c r="A238" s="51">
        <v>171</v>
      </c>
      <c r="B238" s="113" t="s">
        <v>191</v>
      </c>
      <c r="C238" s="11">
        <v>64</v>
      </c>
      <c r="D238" s="17"/>
      <c r="E238" s="19"/>
      <c r="F238" s="22"/>
      <c r="G238" s="34"/>
      <c r="H238" s="32"/>
      <c r="I238" s="56">
        <f t="shared" si="16"/>
        <v>64</v>
      </c>
      <c r="J238" s="71"/>
      <c r="K238" s="79"/>
      <c r="L238" s="9"/>
      <c r="M238" s="77">
        <f aca="true" t="shared" si="17" ref="M238:M246">(K238/100*L238)</f>
        <v>0</v>
      </c>
      <c r="N238" s="77"/>
      <c r="O238" s="77"/>
      <c r="P238" s="77"/>
      <c r="Q238" s="77">
        <v>64</v>
      </c>
      <c r="R238" s="191"/>
      <c r="S238" s="192"/>
      <c r="T238" s="192"/>
      <c r="U238" s="192"/>
      <c r="V238" s="192"/>
      <c r="W238" s="192"/>
      <c r="X238" s="192"/>
      <c r="Y238" s="193"/>
    </row>
    <row r="239" spans="1:25" ht="25.5">
      <c r="A239" s="51">
        <v>172</v>
      </c>
      <c r="B239" s="113" t="s">
        <v>214</v>
      </c>
      <c r="C239" s="11"/>
      <c r="D239" s="17"/>
      <c r="E239" s="19">
        <v>8500</v>
      </c>
      <c r="F239" s="22"/>
      <c r="G239" s="34"/>
      <c r="H239" s="32"/>
      <c r="I239" s="56">
        <f t="shared" si="16"/>
        <v>8500</v>
      </c>
      <c r="J239" s="76"/>
      <c r="K239" s="84"/>
      <c r="L239" s="76"/>
      <c r="M239" s="77">
        <f t="shared" si="17"/>
        <v>0</v>
      </c>
      <c r="N239" s="77"/>
      <c r="O239" s="77"/>
      <c r="P239" s="77"/>
      <c r="Q239" s="77">
        <v>8500</v>
      </c>
      <c r="R239" s="191"/>
      <c r="S239" s="192"/>
      <c r="T239" s="192"/>
      <c r="U239" s="192"/>
      <c r="V239" s="192"/>
      <c r="W239" s="192"/>
      <c r="X239" s="192"/>
      <c r="Y239" s="193"/>
    </row>
    <row r="240" spans="1:25" ht="12.75">
      <c r="A240" s="51">
        <v>173</v>
      </c>
      <c r="B240" s="113" t="s">
        <v>480</v>
      </c>
      <c r="C240" s="11">
        <v>465</v>
      </c>
      <c r="D240" s="17"/>
      <c r="E240" s="19"/>
      <c r="F240" s="22"/>
      <c r="G240" s="34"/>
      <c r="H240" s="32"/>
      <c r="I240" s="56">
        <f t="shared" si="16"/>
        <v>465</v>
      </c>
      <c r="J240" s="71"/>
      <c r="K240" s="84"/>
      <c r="L240" s="76"/>
      <c r="M240" s="77">
        <f t="shared" si="17"/>
        <v>0</v>
      </c>
      <c r="N240" s="77"/>
      <c r="O240" s="77"/>
      <c r="P240" s="77"/>
      <c r="Q240" s="77">
        <v>465</v>
      </c>
      <c r="R240" s="191" t="s">
        <v>196</v>
      </c>
      <c r="S240" s="192"/>
      <c r="T240" s="192"/>
      <c r="U240" s="192"/>
      <c r="V240" s="192"/>
      <c r="W240" s="192"/>
      <c r="X240" s="192"/>
      <c r="Y240" s="193"/>
    </row>
    <row r="241" spans="1:25" ht="12.75">
      <c r="A241" s="51">
        <v>174</v>
      </c>
      <c r="B241" s="113" t="s">
        <v>195</v>
      </c>
      <c r="C241" s="11">
        <v>300</v>
      </c>
      <c r="D241" s="17"/>
      <c r="E241" s="19"/>
      <c r="F241" s="22"/>
      <c r="G241" s="34"/>
      <c r="H241" s="32"/>
      <c r="I241" s="56">
        <f t="shared" si="16"/>
        <v>300</v>
      </c>
      <c r="J241" s="71"/>
      <c r="K241" s="84"/>
      <c r="L241" s="9"/>
      <c r="M241" s="77">
        <f t="shared" si="17"/>
        <v>0</v>
      </c>
      <c r="N241" s="77"/>
      <c r="O241" s="77"/>
      <c r="P241" s="77"/>
      <c r="Q241" s="77">
        <v>300</v>
      </c>
      <c r="R241" s="191"/>
      <c r="S241" s="192"/>
      <c r="T241" s="192"/>
      <c r="U241" s="192"/>
      <c r="V241" s="192"/>
      <c r="W241" s="192"/>
      <c r="X241" s="192"/>
      <c r="Y241" s="193"/>
    </row>
    <row r="242" spans="1:25" ht="12.75">
      <c r="A242" s="51">
        <v>175</v>
      </c>
      <c r="B242" s="113" t="s">
        <v>215</v>
      </c>
      <c r="C242" s="11">
        <v>1800</v>
      </c>
      <c r="D242" s="17"/>
      <c r="E242" s="19"/>
      <c r="F242" s="22"/>
      <c r="G242" s="34"/>
      <c r="H242" s="32"/>
      <c r="I242" s="56">
        <f aca="true" t="shared" si="18" ref="I242:I268">SUM(C242:H242)</f>
        <v>1800</v>
      </c>
      <c r="J242" s="71"/>
      <c r="K242" s="79"/>
      <c r="L242" s="9">
        <v>100</v>
      </c>
      <c r="M242" s="77">
        <f t="shared" si="17"/>
        <v>0</v>
      </c>
      <c r="N242" s="77"/>
      <c r="O242" s="77"/>
      <c r="P242" s="77"/>
      <c r="Q242" s="77">
        <v>1800</v>
      </c>
      <c r="R242" s="191" t="s">
        <v>216</v>
      </c>
      <c r="S242" s="192"/>
      <c r="T242" s="192"/>
      <c r="U242" s="192"/>
      <c r="V242" s="192"/>
      <c r="W242" s="192"/>
      <c r="X242" s="192"/>
      <c r="Y242" s="193"/>
    </row>
    <row r="243" spans="1:25" ht="12.75">
      <c r="A243" s="51">
        <v>176</v>
      </c>
      <c r="B243" s="114" t="s">
        <v>217</v>
      </c>
      <c r="C243" s="11">
        <v>600</v>
      </c>
      <c r="D243" s="17"/>
      <c r="E243" s="19"/>
      <c r="F243" s="22"/>
      <c r="G243" s="34"/>
      <c r="H243" s="32"/>
      <c r="I243" s="56">
        <f t="shared" si="18"/>
        <v>600</v>
      </c>
      <c r="J243" s="93" t="s">
        <v>230</v>
      </c>
      <c r="K243" s="79"/>
      <c r="L243" s="9"/>
      <c r="M243" s="77">
        <f t="shared" si="17"/>
        <v>0</v>
      </c>
      <c r="N243" s="77"/>
      <c r="O243" s="77"/>
      <c r="P243" s="77">
        <v>600</v>
      </c>
      <c r="Q243" s="77"/>
      <c r="R243" s="191" t="s">
        <v>218</v>
      </c>
      <c r="S243" s="192"/>
      <c r="T243" s="192"/>
      <c r="U243" s="192"/>
      <c r="V243" s="192"/>
      <c r="W243" s="192"/>
      <c r="X243" s="192"/>
      <c r="Y243" s="193"/>
    </row>
    <row r="244" spans="1:25" ht="12.75">
      <c r="A244" s="51">
        <v>177</v>
      </c>
      <c r="B244" s="113" t="s">
        <v>219</v>
      </c>
      <c r="C244" s="11"/>
      <c r="D244" s="17"/>
      <c r="E244" s="19">
        <v>24000</v>
      </c>
      <c r="F244" s="22"/>
      <c r="G244" s="34"/>
      <c r="H244" s="32"/>
      <c r="I244" s="56">
        <f t="shared" si="18"/>
        <v>24000</v>
      </c>
      <c r="J244" s="71"/>
      <c r="K244" s="79"/>
      <c r="L244" s="9">
        <v>100</v>
      </c>
      <c r="M244" s="77">
        <f t="shared" si="17"/>
        <v>0</v>
      </c>
      <c r="N244" s="77"/>
      <c r="O244" s="77"/>
      <c r="P244" s="77"/>
      <c r="Q244" s="79">
        <v>24000</v>
      </c>
      <c r="R244" s="191" t="s">
        <v>238</v>
      </c>
      <c r="S244" s="192"/>
      <c r="T244" s="192"/>
      <c r="U244" s="192"/>
      <c r="V244" s="192"/>
      <c r="W244" s="192"/>
      <c r="X244" s="192"/>
      <c r="Y244" s="193"/>
    </row>
    <row r="245" spans="1:25" ht="12.75">
      <c r="A245" s="51">
        <v>178</v>
      </c>
      <c r="B245" s="113" t="s">
        <v>481</v>
      </c>
      <c r="C245" s="11"/>
      <c r="D245" s="17">
        <v>457</v>
      </c>
      <c r="E245" s="19"/>
      <c r="F245" s="22"/>
      <c r="G245" s="34"/>
      <c r="H245" s="32"/>
      <c r="I245" s="56">
        <f t="shared" si="18"/>
        <v>457</v>
      </c>
      <c r="J245" s="71"/>
      <c r="K245" s="79"/>
      <c r="L245" s="9"/>
      <c r="M245" s="77">
        <f t="shared" si="17"/>
        <v>0</v>
      </c>
      <c r="N245" s="77"/>
      <c r="O245" s="77"/>
      <c r="P245" s="77"/>
      <c r="Q245" s="77">
        <v>457</v>
      </c>
      <c r="R245" s="191"/>
      <c r="S245" s="192"/>
      <c r="T245" s="192"/>
      <c r="U245" s="192"/>
      <c r="V245" s="192"/>
      <c r="W245" s="192"/>
      <c r="X245" s="192"/>
      <c r="Y245" s="193"/>
    </row>
    <row r="246" spans="1:25" ht="12.75">
      <c r="A246" s="182">
        <v>179</v>
      </c>
      <c r="B246" s="174" t="s">
        <v>482</v>
      </c>
      <c r="C246" s="11"/>
      <c r="D246" s="17">
        <v>891</v>
      </c>
      <c r="E246" s="19"/>
      <c r="F246" s="22"/>
      <c r="G246" s="34"/>
      <c r="H246" s="32"/>
      <c r="I246" s="56">
        <f t="shared" si="18"/>
        <v>891</v>
      </c>
      <c r="J246" s="183" t="s">
        <v>490</v>
      </c>
      <c r="K246" s="79"/>
      <c r="L246" s="9"/>
      <c r="M246" s="77">
        <f t="shared" si="17"/>
        <v>0</v>
      </c>
      <c r="N246" s="77"/>
      <c r="O246" s="77"/>
      <c r="P246" s="77">
        <v>891</v>
      </c>
      <c r="Q246" s="77"/>
      <c r="R246" s="191"/>
      <c r="S246" s="192"/>
      <c r="T246" s="192"/>
      <c r="U246" s="192"/>
      <c r="V246" s="192"/>
      <c r="W246" s="192"/>
      <c r="X246" s="192"/>
      <c r="Y246" s="193"/>
    </row>
    <row r="247" spans="1:25" ht="12.75">
      <c r="A247" s="28"/>
      <c r="B247" s="113"/>
      <c r="C247" s="11"/>
      <c r="D247" s="17"/>
      <c r="E247" s="19"/>
      <c r="F247" s="22"/>
      <c r="G247" s="34"/>
      <c r="H247" s="32"/>
      <c r="I247" s="56">
        <f t="shared" si="18"/>
        <v>0</v>
      </c>
      <c r="J247" s="7"/>
      <c r="K247" s="79"/>
      <c r="L247" s="9"/>
      <c r="M247" s="77">
        <f aca="true" t="shared" si="19" ref="M247:M268">(K247/100*L247)</f>
        <v>0</v>
      </c>
      <c r="N247" s="77"/>
      <c r="O247" s="77"/>
      <c r="P247" s="77"/>
      <c r="Q247" s="77"/>
      <c r="R247" s="191"/>
      <c r="S247" s="192"/>
      <c r="T247" s="192"/>
      <c r="U247" s="192"/>
      <c r="V247" s="192"/>
      <c r="W247" s="192"/>
      <c r="X247" s="192"/>
      <c r="Y247" s="193"/>
    </row>
    <row r="248" spans="1:25" ht="12.75">
      <c r="A248" s="28"/>
      <c r="B248" s="113"/>
      <c r="C248" s="11"/>
      <c r="D248" s="17"/>
      <c r="E248" s="19"/>
      <c r="F248" s="22"/>
      <c r="G248" s="34"/>
      <c r="H248" s="32"/>
      <c r="I248" s="56">
        <f t="shared" si="18"/>
        <v>0</v>
      </c>
      <c r="J248" s="7"/>
      <c r="K248" s="79"/>
      <c r="L248" s="9"/>
      <c r="M248" s="77">
        <f t="shared" si="19"/>
        <v>0</v>
      </c>
      <c r="N248" s="77"/>
      <c r="O248" s="77"/>
      <c r="P248" s="77"/>
      <c r="Q248" s="77"/>
      <c r="R248" s="191"/>
      <c r="S248" s="192"/>
      <c r="T248" s="192"/>
      <c r="U248" s="192"/>
      <c r="V248" s="192"/>
      <c r="W248" s="192"/>
      <c r="X248" s="192"/>
      <c r="Y248" s="193"/>
    </row>
    <row r="249" spans="1:25" ht="12.75">
      <c r="A249" s="28"/>
      <c r="B249" s="113"/>
      <c r="C249" s="11"/>
      <c r="D249" s="17"/>
      <c r="E249" s="19"/>
      <c r="F249" s="22"/>
      <c r="G249" s="34"/>
      <c r="H249" s="32"/>
      <c r="I249" s="56">
        <f t="shared" si="18"/>
        <v>0</v>
      </c>
      <c r="J249" s="7"/>
      <c r="K249" s="79"/>
      <c r="L249" s="9"/>
      <c r="M249" s="77">
        <f t="shared" si="19"/>
        <v>0</v>
      </c>
      <c r="N249" s="77"/>
      <c r="O249" s="77"/>
      <c r="P249" s="77"/>
      <c r="Q249" s="77"/>
      <c r="R249" s="191"/>
      <c r="S249" s="192"/>
      <c r="T249" s="192"/>
      <c r="U249" s="192"/>
      <c r="V249" s="192"/>
      <c r="W249" s="192"/>
      <c r="X249" s="192"/>
      <c r="Y249" s="193"/>
    </row>
    <row r="250" spans="1:25" ht="12.75">
      <c r="A250" s="28"/>
      <c r="B250" s="113"/>
      <c r="C250" s="11"/>
      <c r="D250" s="17"/>
      <c r="E250" s="19"/>
      <c r="F250" s="22"/>
      <c r="G250" s="34"/>
      <c r="H250" s="32"/>
      <c r="I250" s="56">
        <f t="shared" si="18"/>
        <v>0</v>
      </c>
      <c r="J250" s="7"/>
      <c r="K250" s="79"/>
      <c r="L250" s="9"/>
      <c r="M250" s="77">
        <f t="shared" si="19"/>
        <v>0</v>
      </c>
      <c r="N250" s="77"/>
      <c r="O250" s="77"/>
      <c r="P250" s="77"/>
      <c r="Q250" s="77"/>
      <c r="R250" s="191"/>
      <c r="S250" s="192"/>
      <c r="T250" s="192"/>
      <c r="U250" s="192"/>
      <c r="V250" s="192"/>
      <c r="W250" s="192"/>
      <c r="X250" s="192"/>
      <c r="Y250" s="193"/>
    </row>
    <row r="251" spans="1:25" ht="13.5" thickBot="1">
      <c r="A251" s="28"/>
      <c r="B251" s="117"/>
      <c r="C251" s="11"/>
      <c r="D251" s="17"/>
      <c r="E251" s="19"/>
      <c r="F251" s="22"/>
      <c r="G251" s="34"/>
      <c r="H251" s="32"/>
      <c r="I251" s="56">
        <f t="shared" si="18"/>
        <v>0</v>
      </c>
      <c r="J251" s="108"/>
      <c r="K251" s="79"/>
      <c r="L251" s="9"/>
      <c r="M251" s="77">
        <f t="shared" si="19"/>
        <v>0</v>
      </c>
      <c r="N251" s="77"/>
      <c r="O251" s="77"/>
      <c r="P251" s="77"/>
      <c r="Q251" s="77"/>
      <c r="R251" s="191"/>
      <c r="S251" s="192"/>
      <c r="T251" s="192"/>
      <c r="U251" s="192"/>
      <c r="V251" s="192"/>
      <c r="W251" s="192"/>
      <c r="X251" s="192"/>
      <c r="Y251" s="193"/>
    </row>
    <row r="252" spans="1:25" ht="32.25" customHeight="1" thickBot="1">
      <c r="A252" s="41"/>
      <c r="B252" s="120" t="s">
        <v>246</v>
      </c>
      <c r="C252" s="105"/>
      <c r="D252" s="56"/>
      <c r="E252" s="56"/>
      <c r="F252" s="56"/>
      <c r="G252" s="56"/>
      <c r="H252" s="56"/>
      <c r="I252" s="106">
        <f t="shared" si="18"/>
        <v>0</v>
      </c>
      <c r="J252" s="152" t="s">
        <v>333</v>
      </c>
      <c r="K252" s="107"/>
      <c r="L252" s="9"/>
      <c r="M252" s="77">
        <f t="shared" si="19"/>
        <v>0</v>
      </c>
      <c r="N252" s="77"/>
      <c r="O252" s="77"/>
      <c r="P252" s="77"/>
      <c r="Q252" s="77"/>
      <c r="R252" s="191"/>
      <c r="S252" s="192"/>
      <c r="T252" s="192"/>
      <c r="U252" s="192"/>
      <c r="V252" s="192"/>
      <c r="W252" s="192"/>
      <c r="X252" s="192"/>
      <c r="Y252" s="193"/>
    </row>
    <row r="253" spans="1:25" ht="12.75">
      <c r="A253" s="51" t="s">
        <v>2</v>
      </c>
      <c r="B253" s="118" t="s">
        <v>273</v>
      </c>
      <c r="C253" s="56"/>
      <c r="D253" s="56"/>
      <c r="E253" s="56"/>
      <c r="F253" s="103">
        <v>250</v>
      </c>
      <c r="G253" s="56"/>
      <c r="H253" s="56"/>
      <c r="I253" s="56">
        <f t="shared" si="18"/>
        <v>250</v>
      </c>
      <c r="J253" s="109" t="s">
        <v>305</v>
      </c>
      <c r="K253" s="79"/>
      <c r="L253" s="9"/>
      <c r="M253" s="77">
        <f t="shared" si="19"/>
        <v>0</v>
      </c>
      <c r="N253" s="77"/>
      <c r="O253" s="103">
        <v>250</v>
      </c>
      <c r="P253" s="103"/>
      <c r="Q253" s="77"/>
      <c r="R253" s="191"/>
      <c r="S253" s="192"/>
      <c r="T253" s="192"/>
      <c r="U253" s="192"/>
      <c r="V253" s="192"/>
      <c r="W253" s="192"/>
      <c r="X253" s="192"/>
      <c r="Y253" s="193"/>
    </row>
    <row r="254" spans="1:25" ht="12.75">
      <c r="A254" s="51" t="s">
        <v>3</v>
      </c>
      <c r="B254" s="119" t="s">
        <v>274</v>
      </c>
      <c r="C254" s="56"/>
      <c r="D254" s="56"/>
      <c r="E254" s="56"/>
      <c r="F254" s="103">
        <v>250</v>
      </c>
      <c r="G254" s="56"/>
      <c r="H254" s="56"/>
      <c r="I254" s="56">
        <f t="shared" si="18"/>
        <v>250</v>
      </c>
      <c r="J254" s="109" t="s">
        <v>306</v>
      </c>
      <c r="K254" s="79"/>
      <c r="L254" s="9"/>
      <c r="M254" s="77">
        <f t="shared" si="19"/>
        <v>0</v>
      </c>
      <c r="N254" s="77"/>
      <c r="O254" s="103">
        <v>250</v>
      </c>
      <c r="P254" s="103"/>
      <c r="Q254" s="77"/>
      <c r="R254" s="191"/>
      <c r="S254" s="192"/>
      <c r="T254" s="192"/>
      <c r="U254" s="192"/>
      <c r="V254" s="192"/>
      <c r="W254" s="192"/>
      <c r="X254" s="192"/>
      <c r="Y254" s="193"/>
    </row>
    <row r="255" spans="1:25" ht="12.75">
      <c r="A255" s="51" t="s">
        <v>4</v>
      </c>
      <c r="B255" s="119" t="s">
        <v>275</v>
      </c>
      <c r="C255" s="56"/>
      <c r="D255" s="56"/>
      <c r="E255" s="56"/>
      <c r="F255" s="103">
        <v>6000</v>
      </c>
      <c r="G255" s="56"/>
      <c r="H255" s="56"/>
      <c r="I255" s="56">
        <f t="shared" si="18"/>
        <v>6000</v>
      </c>
      <c r="J255" s="109" t="s">
        <v>307</v>
      </c>
      <c r="K255" s="79"/>
      <c r="L255" s="9"/>
      <c r="M255" s="77">
        <f t="shared" si="19"/>
        <v>0</v>
      </c>
      <c r="N255" s="77"/>
      <c r="O255" s="103">
        <v>6000</v>
      </c>
      <c r="P255" s="103"/>
      <c r="Q255" s="77"/>
      <c r="R255" s="191"/>
      <c r="S255" s="192"/>
      <c r="T255" s="192"/>
      <c r="U255" s="192"/>
      <c r="V255" s="192"/>
      <c r="W255" s="192"/>
      <c r="X255" s="192"/>
      <c r="Y255" s="193"/>
    </row>
    <row r="256" spans="1:25" ht="12.75">
      <c r="A256" s="51" t="s">
        <v>5</v>
      </c>
      <c r="B256" s="119" t="s">
        <v>276</v>
      </c>
      <c r="C256" s="56"/>
      <c r="D256" s="56"/>
      <c r="E256" s="56"/>
      <c r="F256" s="103">
        <v>1000</v>
      </c>
      <c r="G256" s="56"/>
      <c r="H256" s="56"/>
      <c r="I256" s="56">
        <f t="shared" si="18"/>
        <v>1000</v>
      </c>
      <c r="J256" s="110" t="s">
        <v>308</v>
      </c>
      <c r="K256" s="79"/>
      <c r="L256" s="9"/>
      <c r="M256" s="77">
        <f t="shared" si="19"/>
        <v>0</v>
      </c>
      <c r="N256" s="77"/>
      <c r="O256" s="103">
        <v>1000</v>
      </c>
      <c r="P256" s="103"/>
      <c r="Q256" s="77"/>
      <c r="R256" s="191"/>
      <c r="S256" s="192"/>
      <c r="T256" s="192"/>
      <c r="U256" s="192"/>
      <c r="V256" s="192"/>
      <c r="W256" s="192"/>
      <c r="X256" s="192"/>
      <c r="Y256" s="193"/>
    </row>
    <row r="257" spans="1:25" ht="12.75">
      <c r="A257" s="51" t="s">
        <v>6</v>
      </c>
      <c r="B257" s="119" t="s">
        <v>277</v>
      </c>
      <c r="C257" s="56"/>
      <c r="D257" s="56"/>
      <c r="E257" s="56"/>
      <c r="F257" s="103">
        <v>700</v>
      </c>
      <c r="G257" s="56"/>
      <c r="H257" s="56"/>
      <c r="I257" s="56">
        <f t="shared" si="18"/>
        <v>700</v>
      </c>
      <c r="J257" s="109" t="s">
        <v>309</v>
      </c>
      <c r="K257" s="79"/>
      <c r="L257" s="9"/>
      <c r="M257" s="77">
        <f t="shared" si="19"/>
        <v>0</v>
      </c>
      <c r="N257" s="77"/>
      <c r="O257" s="103">
        <v>700</v>
      </c>
      <c r="P257" s="103"/>
      <c r="Q257" s="77"/>
      <c r="R257" s="191"/>
      <c r="S257" s="192"/>
      <c r="T257" s="192"/>
      <c r="U257" s="192"/>
      <c r="V257" s="192"/>
      <c r="W257" s="192"/>
      <c r="X257" s="192"/>
      <c r="Y257" s="193"/>
    </row>
    <row r="258" spans="1:25" ht="12.75">
      <c r="A258" s="51" t="s">
        <v>7</v>
      </c>
      <c r="B258" s="119" t="s">
        <v>278</v>
      </c>
      <c r="C258" s="56"/>
      <c r="D258" s="56"/>
      <c r="E258" s="56"/>
      <c r="F258" s="103">
        <v>1500</v>
      </c>
      <c r="G258" s="56"/>
      <c r="H258" s="56"/>
      <c r="I258" s="56">
        <f t="shared" si="18"/>
        <v>1500</v>
      </c>
      <c r="J258" s="110" t="s">
        <v>310</v>
      </c>
      <c r="K258" s="79"/>
      <c r="L258" s="9"/>
      <c r="M258" s="77">
        <f t="shared" si="19"/>
        <v>0</v>
      </c>
      <c r="N258" s="77"/>
      <c r="O258" s="103">
        <v>1500</v>
      </c>
      <c r="P258" s="103"/>
      <c r="Q258" s="77"/>
      <c r="R258" s="191"/>
      <c r="S258" s="192"/>
      <c r="T258" s="192"/>
      <c r="U258" s="192"/>
      <c r="V258" s="192"/>
      <c r="W258" s="192"/>
      <c r="X258" s="192"/>
      <c r="Y258" s="193"/>
    </row>
    <row r="259" spans="1:25" ht="12.75">
      <c r="A259" s="51" t="s">
        <v>247</v>
      </c>
      <c r="B259" s="119" t="s">
        <v>279</v>
      </c>
      <c r="C259" s="56"/>
      <c r="D259" s="56"/>
      <c r="E259" s="56"/>
      <c r="F259" s="103">
        <v>6500</v>
      </c>
      <c r="G259" s="56"/>
      <c r="H259" s="56"/>
      <c r="I259" s="56">
        <f t="shared" si="18"/>
        <v>6500</v>
      </c>
      <c r="J259" s="109" t="s">
        <v>311</v>
      </c>
      <c r="K259" s="79"/>
      <c r="L259" s="9"/>
      <c r="M259" s="77">
        <f t="shared" si="19"/>
        <v>0</v>
      </c>
      <c r="N259" s="77"/>
      <c r="O259" s="103">
        <v>6500</v>
      </c>
      <c r="P259" s="103"/>
      <c r="Q259" s="77"/>
      <c r="R259" s="191"/>
      <c r="S259" s="192"/>
      <c r="T259" s="192"/>
      <c r="U259" s="192"/>
      <c r="V259" s="192"/>
      <c r="W259" s="192"/>
      <c r="X259" s="192"/>
      <c r="Y259" s="193"/>
    </row>
    <row r="260" spans="1:25" ht="12.75">
      <c r="A260" s="51" t="s">
        <v>248</v>
      </c>
      <c r="B260" s="119" t="s">
        <v>280</v>
      </c>
      <c r="C260" s="56"/>
      <c r="D260" s="56"/>
      <c r="E260" s="56"/>
      <c r="F260" s="103"/>
      <c r="G260" s="56"/>
      <c r="H260" s="56"/>
      <c r="I260" s="56">
        <f t="shared" si="18"/>
        <v>0</v>
      </c>
      <c r="J260" s="109" t="s">
        <v>312</v>
      </c>
      <c r="K260" s="79"/>
      <c r="L260" s="9"/>
      <c r="M260" s="77">
        <f t="shared" si="19"/>
        <v>0</v>
      </c>
      <c r="N260" s="77"/>
      <c r="O260" s="103"/>
      <c r="P260" s="103"/>
      <c r="Q260" s="77"/>
      <c r="R260" s="191"/>
      <c r="S260" s="192"/>
      <c r="T260" s="192"/>
      <c r="U260" s="192"/>
      <c r="V260" s="192"/>
      <c r="W260" s="192"/>
      <c r="X260" s="192"/>
      <c r="Y260" s="193"/>
    </row>
    <row r="261" spans="1:25" ht="12.75">
      <c r="A261" s="51" t="s">
        <v>249</v>
      </c>
      <c r="B261" s="119" t="s">
        <v>281</v>
      </c>
      <c r="C261" s="56"/>
      <c r="D261" s="56"/>
      <c r="E261" s="56"/>
      <c r="F261" s="103">
        <v>6500</v>
      </c>
      <c r="G261" s="56"/>
      <c r="H261" s="56"/>
      <c r="I261" s="56">
        <f t="shared" si="18"/>
        <v>6500</v>
      </c>
      <c r="J261" s="109" t="s">
        <v>312</v>
      </c>
      <c r="K261" s="79"/>
      <c r="L261" s="9"/>
      <c r="M261" s="77">
        <f t="shared" si="19"/>
        <v>0</v>
      </c>
      <c r="N261" s="77"/>
      <c r="O261" s="103">
        <v>6500</v>
      </c>
      <c r="P261" s="103"/>
      <c r="Q261" s="77"/>
      <c r="R261" s="191"/>
      <c r="S261" s="192"/>
      <c r="T261" s="192"/>
      <c r="U261" s="192"/>
      <c r="V261" s="192"/>
      <c r="W261" s="192"/>
      <c r="X261" s="192"/>
      <c r="Y261" s="193"/>
    </row>
    <row r="262" spans="1:25" ht="12.75">
      <c r="A262" s="51" t="s">
        <v>250</v>
      </c>
      <c r="B262" s="119" t="s">
        <v>282</v>
      </c>
      <c r="C262" s="56"/>
      <c r="D262" s="56"/>
      <c r="E262" s="56"/>
      <c r="F262" s="103">
        <v>2000</v>
      </c>
      <c r="G262" s="56"/>
      <c r="H262" s="56"/>
      <c r="I262" s="56">
        <f t="shared" si="18"/>
        <v>2000</v>
      </c>
      <c r="J262" s="109" t="s">
        <v>313</v>
      </c>
      <c r="K262" s="79"/>
      <c r="L262" s="9"/>
      <c r="M262" s="77">
        <f t="shared" si="19"/>
        <v>0</v>
      </c>
      <c r="N262" s="77"/>
      <c r="O262" s="103">
        <v>2000</v>
      </c>
      <c r="P262" s="103"/>
      <c r="Q262" s="77"/>
      <c r="R262" s="191"/>
      <c r="S262" s="192"/>
      <c r="T262" s="192"/>
      <c r="U262" s="192"/>
      <c r="V262" s="192"/>
      <c r="W262" s="192"/>
      <c r="X262" s="192"/>
      <c r="Y262" s="193"/>
    </row>
    <row r="263" spans="1:25" ht="12.75">
      <c r="A263" s="51" t="s">
        <v>251</v>
      </c>
      <c r="B263" s="119" t="s">
        <v>283</v>
      </c>
      <c r="C263" s="56"/>
      <c r="D263" s="56"/>
      <c r="E263" s="56"/>
      <c r="F263" s="103"/>
      <c r="G263" s="56"/>
      <c r="H263" s="56"/>
      <c r="I263" s="56">
        <f t="shared" si="18"/>
        <v>0</v>
      </c>
      <c r="J263" s="109" t="s">
        <v>330</v>
      </c>
      <c r="K263" s="79"/>
      <c r="L263" s="9"/>
      <c r="M263" s="77">
        <f t="shared" si="19"/>
        <v>0</v>
      </c>
      <c r="N263" s="77"/>
      <c r="O263" s="103"/>
      <c r="P263" s="103"/>
      <c r="Q263" s="77"/>
      <c r="R263" s="191"/>
      <c r="S263" s="192"/>
      <c r="T263" s="192"/>
      <c r="U263" s="192"/>
      <c r="V263" s="192"/>
      <c r="W263" s="192"/>
      <c r="X263" s="192"/>
      <c r="Y263" s="193"/>
    </row>
    <row r="264" spans="1:25" ht="12.75">
      <c r="A264" s="51" t="s">
        <v>252</v>
      </c>
      <c r="B264" s="119" t="s">
        <v>284</v>
      </c>
      <c r="C264" s="102"/>
      <c r="D264" s="56"/>
      <c r="E264" s="56"/>
      <c r="F264" s="104">
        <v>12000</v>
      </c>
      <c r="G264" s="56"/>
      <c r="H264" s="56"/>
      <c r="I264" s="56">
        <f t="shared" si="18"/>
        <v>12000</v>
      </c>
      <c r="J264" s="109" t="s">
        <v>314</v>
      </c>
      <c r="K264" s="79"/>
      <c r="L264" s="9"/>
      <c r="M264" s="77">
        <f t="shared" si="19"/>
        <v>0</v>
      </c>
      <c r="N264" s="77"/>
      <c r="O264" s="104">
        <v>12000</v>
      </c>
      <c r="P264" s="104"/>
      <c r="Q264" s="77"/>
      <c r="R264" s="191"/>
      <c r="S264" s="192"/>
      <c r="T264" s="192"/>
      <c r="U264" s="192"/>
      <c r="V264" s="192"/>
      <c r="W264" s="192"/>
      <c r="X264" s="192"/>
      <c r="Y264" s="193"/>
    </row>
    <row r="265" spans="1:25" ht="12.75">
      <c r="A265" s="51" t="s">
        <v>253</v>
      </c>
      <c r="B265" s="119" t="s">
        <v>285</v>
      </c>
      <c r="C265" s="56"/>
      <c r="D265" s="56"/>
      <c r="E265" s="56"/>
      <c r="F265" s="103">
        <v>8369</v>
      </c>
      <c r="G265" s="56"/>
      <c r="H265" s="56"/>
      <c r="I265" s="56">
        <f t="shared" si="18"/>
        <v>8369</v>
      </c>
      <c r="J265" s="109" t="s">
        <v>315</v>
      </c>
      <c r="K265" s="79"/>
      <c r="L265" s="9"/>
      <c r="M265" s="77">
        <f t="shared" si="19"/>
        <v>0</v>
      </c>
      <c r="N265" s="77"/>
      <c r="O265" s="103">
        <v>8369</v>
      </c>
      <c r="P265" s="103"/>
      <c r="Q265" s="77"/>
      <c r="R265" s="191"/>
      <c r="S265" s="192"/>
      <c r="T265" s="192"/>
      <c r="U265" s="192"/>
      <c r="V265" s="192"/>
      <c r="W265" s="192"/>
      <c r="X265" s="192"/>
      <c r="Y265" s="193"/>
    </row>
    <row r="266" spans="1:25" ht="12.75">
      <c r="A266" s="51" t="s">
        <v>254</v>
      </c>
      <c r="B266" s="119" t="s">
        <v>286</v>
      </c>
      <c r="C266" s="56"/>
      <c r="D266" s="56"/>
      <c r="E266" s="56"/>
      <c r="F266" s="103">
        <v>3128</v>
      </c>
      <c r="G266" s="56"/>
      <c r="H266" s="56"/>
      <c r="I266" s="56">
        <f t="shared" si="18"/>
        <v>3128</v>
      </c>
      <c r="J266" s="109" t="s">
        <v>316</v>
      </c>
      <c r="K266" s="79"/>
      <c r="L266" s="9"/>
      <c r="M266" s="77">
        <f t="shared" si="19"/>
        <v>0</v>
      </c>
      <c r="N266" s="77"/>
      <c r="O266" s="103">
        <v>3128</v>
      </c>
      <c r="P266" s="103"/>
      <c r="Q266" s="77"/>
      <c r="R266" s="191"/>
      <c r="S266" s="192"/>
      <c r="T266" s="192"/>
      <c r="U266" s="192"/>
      <c r="V266" s="192"/>
      <c r="W266" s="192"/>
      <c r="X266" s="192"/>
      <c r="Y266" s="193"/>
    </row>
    <row r="267" spans="1:25" ht="12.75">
      <c r="A267" s="51" t="s">
        <v>255</v>
      </c>
      <c r="B267" s="119" t="s">
        <v>287</v>
      </c>
      <c r="C267" s="56"/>
      <c r="D267" s="56"/>
      <c r="E267" s="56"/>
      <c r="F267" s="103">
        <v>825</v>
      </c>
      <c r="G267" s="56"/>
      <c r="H267" s="56"/>
      <c r="I267" s="56">
        <f t="shared" si="18"/>
        <v>825</v>
      </c>
      <c r="J267" s="111" t="s">
        <v>316</v>
      </c>
      <c r="K267" s="79"/>
      <c r="L267" s="9"/>
      <c r="M267" s="77">
        <f t="shared" si="19"/>
        <v>0</v>
      </c>
      <c r="N267" s="77"/>
      <c r="O267" s="103">
        <v>825</v>
      </c>
      <c r="P267" s="103"/>
      <c r="Q267" s="77"/>
      <c r="R267" s="191"/>
      <c r="S267" s="192"/>
      <c r="T267" s="192"/>
      <c r="U267" s="192"/>
      <c r="V267" s="192"/>
      <c r="W267" s="192"/>
      <c r="X267" s="192"/>
      <c r="Y267" s="193"/>
    </row>
    <row r="268" spans="1:25" ht="12.75">
      <c r="A268" s="51" t="s">
        <v>256</v>
      </c>
      <c r="B268" s="119" t="s">
        <v>288</v>
      </c>
      <c r="C268" s="56"/>
      <c r="D268" s="56"/>
      <c r="E268" s="56"/>
      <c r="F268" s="103">
        <v>1675</v>
      </c>
      <c r="G268" s="56"/>
      <c r="H268" s="56"/>
      <c r="I268" s="56">
        <f t="shared" si="18"/>
        <v>1675</v>
      </c>
      <c r="J268" s="111" t="s">
        <v>316</v>
      </c>
      <c r="K268" s="79"/>
      <c r="L268" s="9"/>
      <c r="M268" s="77">
        <f t="shared" si="19"/>
        <v>0</v>
      </c>
      <c r="N268" s="77"/>
      <c r="O268" s="103">
        <v>1675</v>
      </c>
      <c r="P268" s="103"/>
      <c r="Q268" s="77"/>
      <c r="R268" s="191"/>
      <c r="S268" s="192"/>
      <c r="T268" s="192"/>
      <c r="U268" s="192"/>
      <c r="V268" s="192"/>
      <c r="W268" s="192"/>
      <c r="X268" s="192"/>
      <c r="Y268" s="193"/>
    </row>
    <row r="269" spans="1:25" ht="12.75">
      <c r="A269" s="51" t="s">
        <v>257</v>
      </c>
      <c r="B269" s="119" t="s">
        <v>289</v>
      </c>
      <c r="C269" s="56"/>
      <c r="D269" s="56"/>
      <c r="E269" s="56"/>
      <c r="F269" s="103">
        <v>195</v>
      </c>
      <c r="G269" s="56"/>
      <c r="H269" s="56"/>
      <c r="I269" s="56">
        <f aca="true" t="shared" si="20" ref="I269:I275">SUM(C269:H269)</f>
        <v>195</v>
      </c>
      <c r="J269" s="111" t="s">
        <v>316</v>
      </c>
      <c r="K269" s="79"/>
      <c r="L269" s="9"/>
      <c r="M269" s="77">
        <f>(K269/100*L269)</f>
        <v>0</v>
      </c>
      <c r="N269" s="79"/>
      <c r="O269" s="103">
        <v>195</v>
      </c>
      <c r="P269" s="103"/>
      <c r="Q269" s="77"/>
      <c r="R269" s="191"/>
      <c r="S269" s="192"/>
      <c r="T269" s="192"/>
      <c r="U269" s="192"/>
      <c r="V269" s="192"/>
      <c r="W269" s="192"/>
      <c r="X269" s="192"/>
      <c r="Y269" s="193"/>
    </row>
    <row r="270" spans="1:25" ht="12.75">
      <c r="A270" s="51" t="s">
        <v>258</v>
      </c>
      <c r="B270" s="119" t="s">
        <v>290</v>
      </c>
      <c r="C270" s="56"/>
      <c r="D270" s="56"/>
      <c r="E270" s="56"/>
      <c r="F270" s="103">
        <v>1568</v>
      </c>
      <c r="G270" s="56"/>
      <c r="H270" s="56"/>
      <c r="I270" s="56">
        <f t="shared" si="20"/>
        <v>1568</v>
      </c>
      <c r="J270" s="109" t="s">
        <v>317</v>
      </c>
      <c r="K270" s="79"/>
      <c r="L270" s="9"/>
      <c r="M270" s="77">
        <f>(K270/100*L270)</f>
        <v>0</v>
      </c>
      <c r="N270" s="77"/>
      <c r="O270" s="103">
        <v>1568</v>
      </c>
      <c r="P270" s="103"/>
      <c r="Q270" s="79"/>
      <c r="R270" s="191"/>
      <c r="S270" s="192"/>
      <c r="T270" s="192"/>
      <c r="U270" s="192"/>
      <c r="V270" s="192"/>
      <c r="W270" s="192"/>
      <c r="X270" s="192"/>
      <c r="Y270" s="193"/>
    </row>
    <row r="271" spans="1:25" ht="12.75">
      <c r="A271" s="51" t="s">
        <v>259</v>
      </c>
      <c r="B271" s="119" t="s">
        <v>291</v>
      </c>
      <c r="C271" s="56"/>
      <c r="D271" s="56"/>
      <c r="E271" s="56"/>
      <c r="F271" s="104">
        <v>500</v>
      </c>
      <c r="G271" s="56"/>
      <c r="H271" s="56"/>
      <c r="I271" s="56">
        <f t="shared" si="20"/>
        <v>500</v>
      </c>
      <c r="J271" s="109" t="s">
        <v>318</v>
      </c>
      <c r="K271" s="79"/>
      <c r="L271" s="9"/>
      <c r="M271" s="77">
        <f aca="true" t="shared" si="21" ref="M271:M284">(K271/100*L271)</f>
        <v>0</v>
      </c>
      <c r="N271" s="77"/>
      <c r="O271" s="104">
        <v>500</v>
      </c>
      <c r="P271" s="104"/>
      <c r="Q271" s="77"/>
      <c r="R271" s="191"/>
      <c r="S271" s="192"/>
      <c r="T271" s="192"/>
      <c r="U271" s="192"/>
      <c r="V271" s="192"/>
      <c r="W271" s="192"/>
      <c r="X271" s="192"/>
      <c r="Y271" s="193"/>
    </row>
    <row r="272" spans="1:25" ht="12.75">
      <c r="A272" s="51" t="s">
        <v>260</v>
      </c>
      <c r="B272" s="119" t="s">
        <v>292</v>
      </c>
      <c r="C272" s="56"/>
      <c r="D272" s="56"/>
      <c r="E272" s="56"/>
      <c r="F272" s="103">
        <v>2800</v>
      </c>
      <c r="G272" s="56"/>
      <c r="H272" s="56"/>
      <c r="I272" s="56">
        <f t="shared" si="20"/>
        <v>2800</v>
      </c>
      <c r="J272" s="109" t="s">
        <v>319</v>
      </c>
      <c r="K272" s="84"/>
      <c r="L272" s="76"/>
      <c r="M272" s="77">
        <f t="shared" si="21"/>
        <v>0</v>
      </c>
      <c r="N272" s="77"/>
      <c r="O272" s="103">
        <v>2800</v>
      </c>
      <c r="P272" s="103"/>
      <c r="Q272" s="77"/>
      <c r="R272" s="191"/>
      <c r="S272" s="192"/>
      <c r="T272" s="192"/>
      <c r="U272" s="192"/>
      <c r="V272" s="192"/>
      <c r="W272" s="192"/>
      <c r="X272" s="192"/>
      <c r="Y272" s="193"/>
    </row>
    <row r="273" spans="1:25" ht="12.75">
      <c r="A273" s="51" t="s">
        <v>261</v>
      </c>
      <c r="B273" s="119" t="s">
        <v>293</v>
      </c>
      <c r="C273" s="56"/>
      <c r="D273" s="56"/>
      <c r="E273" s="56"/>
      <c r="F273" s="103">
        <v>2115</v>
      </c>
      <c r="G273" s="56"/>
      <c r="H273" s="56"/>
      <c r="I273" s="56">
        <f t="shared" si="20"/>
        <v>2115</v>
      </c>
      <c r="J273" s="109" t="s">
        <v>320</v>
      </c>
      <c r="K273" s="84"/>
      <c r="L273" s="76"/>
      <c r="M273" s="77">
        <f t="shared" si="21"/>
        <v>0</v>
      </c>
      <c r="N273" s="77"/>
      <c r="O273" s="103">
        <v>2115</v>
      </c>
      <c r="P273" s="103"/>
      <c r="Q273" s="77"/>
      <c r="R273" s="191"/>
      <c r="S273" s="192"/>
      <c r="T273" s="192"/>
      <c r="U273" s="192"/>
      <c r="V273" s="192"/>
      <c r="W273" s="192"/>
      <c r="X273" s="192"/>
      <c r="Y273" s="193"/>
    </row>
    <row r="274" spans="1:25" ht="12.75">
      <c r="A274" s="51" t="s">
        <v>262</v>
      </c>
      <c r="B274" s="119" t="s">
        <v>294</v>
      </c>
      <c r="C274" s="56"/>
      <c r="D274" s="56"/>
      <c r="E274" s="56"/>
      <c r="F274" s="104">
        <v>200</v>
      </c>
      <c r="G274" s="56"/>
      <c r="H274" s="56"/>
      <c r="I274" s="56">
        <f t="shared" si="20"/>
        <v>200</v>
      </c>
      <c r="J274" s="110" t="s">
        <v>321</v>
      </c>
      <c r="K274" s="84"/>
      <c r="L274" s="9"/>
      <c r="M274" s="77">
        <f t="shared" si="21"/>
        <v>0</v>
      </c>
      <c r="N274" s="77"/>
      <c r="O274" s="104">
        <v>200</v>
      </c>
      <c r="P274" s="104"/>
      <c r="Q274" s="77"/>
      <c r="R274" s="191"/>
      <c r="S274" s="192"/>
      <c r="T274" s="192"/>
      <c r="U274" s="192"/>
      <c r="V274" s="192"/>
      <c r="W274" s="192"/>
      <c r="X274" s="192"/>
      <c r="Y274" s="193"/>
    </row>
    <row r="275" spans="1:25" ht="12.75">
      <c r="A275" s="51" t="s">
        <v>263</v>
      </c>
      <c r="B275" s="119" t="s">
        <v>295</v>
      </c>
      <c r="C275" s="56"/>
      <c r="D275" s="56"/>
      <c r="E275" s="56"/>
      <c r="F275" s="103">
        <v>50</v>
      </c>
      <c r="G275" s="56"/>
      <c r="H275" s="56"/>
      <c r="I275" s="56">
        <f t="shared" si="20"/>
        <v>50</v>
      </c>
      <c r="J275" s="109" t="s">
        <v>332</v>
      </c>
      <c r="K275" s="79"/>
      <c r="L275" s="9"/>
      <c r="M275" s="77">
        <f t="shared" si="21"/>
        <v>0</v>
      </c>
      <c r="N275" s="77"/>
      <c r="O275" s="103">
        <v>50</v>
      </c>
      <c r="P275" s="103"/>
      <c r="Q275" s="77"/>
      <c r="R275" s="191"/>
      <c r="S275" s="192"/>
      <c r="T275" s="192"/>
      <c r="U275" s="192"/>
      <c r="V275" s="192"/>
      <c r="W275" s="192"/>
      <c r="X275" s="192"/>
      <c r="Y275" s="193"/>
    </row>
    <row r="276" spans="1:25" ht="12.75">
      <c r="A276" s="51" t="s">
        <v>264</v>
      </c>
      <c r="B276" s="119" t="s">
        <v>296</v>
      </c>
      <c r="C276" s="56"/>
      <c r="D276" s="56"/>
      <c r="E276" s="56"/>
      <c r="F276" s="103">
        <v>300</v>
      </c>
      <c r="G276" s="56"/>
      <c r="H276" s="56"/>
      <c r="I276" s="56">
        <f aca="true" t="shared" si="22" ref="I276:I284">SUM(C276:H276)</f>
        <v>300</v>
      </c>
      <c r="J276" s="109" t="s">
        <v>331</v>
      </c>
      <c r="K276" s="79"/>
      <c r="L276" s="9"/>
      <c r="M276" s="77">
        <f t="shared" si="21"/>
        <v>0</v>
      </c>
      <c r="N276" s="77"/>
      <c r="O276" s="103">
        <v>300</v>
      </c>
      <c r="P276" s="103"/>
      <c r="Q276" s="77"/>
      <c r="R276" s="191"/>
      <c r="S276" s="192"/>
      <c r="T276" s="192"/>
      <c r="U276" s="192"/>
      <c r="V276" s="192"/>
      <c r="W276" s="192"/>
      <c r="X276" s="192"/>
      <c r="Y276" s="193"/>
    </row>
    <row r="277" spans="1:25" ht="12.75">
      <c r="A277" s="51" t="s">
        <v>265</v>
      </c>
      <c r="B277" s="119" t="s">
        <v>297</v>
      </c>
      <c r="C277" s="56"/>
      <c r="D277" s="56"/>
      <c r="E277" s="56"/>
      <c r="F277" s="103">
        <v>750</v>
      </c>
      <c r="G277" s="56"/>
      <c r="H277" s="56"/>
      <c r="I277" s="56">
        <f t="shared" si="22"/>
        <v>750</v>
      </c>
      <c r="J277" s="109" t="s">
        <v>322</v>
      </c>
      <c r="K277" s="79"/>
      <c r="L277" s="9"/>
      <c r="M277" s="77">
        <f t="shared" si="21"/>
        <v>0</v>
      </c>
      <c r="N277" s="77"/>
      <c r="O277" s="103">
        <v>750</v>
      </c>
      <c r="P277" s="103"/>
      <c r="Q277" s="77"/>
      <c r="R277" s="191"/>
      <c r="S277" s="192"/>
      <c r="T277" s="192"/>
      <c r="U277" s="192"/>
      <c r="V277" s="192"/>
      <c r="W277" s="192"/>
      <c r="X277" s="192"/>
      <c r="Y277" s="193"/>
    </row>
    <row r="278" spans="1:25" ht="12.75">
      <c r="A278" s="51" t="s">
        <v>266</v>
      </c>
      <c r="B278" s="119" t="s">
        <v>298</v>
      </c>
      <c r="C278" s="56"/>
      <c r="D278" s="56"/>
      <c r="E278" s="56"/>
      <c r="F278" s="103">
        <v>50</v>
      </c>
      <c r="G278" s="56"/>
      <c r="H278" s="56"/>
      <c r="I278" s="56">
        <f t="shared" si="22"/>
        <v>50</v>
      </c>
      <c r="J278" s="109" t="s">
        <v>323</v>
      </c>
      <c r="K278" s="79"/>
      <c r="L278" s="9"/>
      <c r="M278" s="77">
        <f t="shared" si="21"/>
        <v>0</v>
      </c>
      <c r="N278" s="77"/>
      <c r="O278" s="103">
        <v>50</v>
      </c>
      <c r="P278" s="103"/>
      <c r="Q278" s="79"/>
      <c r="R278" s="191"/>
      <c r="S278" s="192"/>
      <c r="T278" s="192"/>
      <c r="U278" s="192"/>
      <c r="V278" s="192"/>
      <c r="W278" s="192"/>
      <c r="X278" s="192"/>
      <c r="Y278" s="193"/>
    </row>
    <row r="279" spans="1:25" ht="12.75">
      <c r="A279" s="51" t="s">
        <v>267</v>
      </c>
      <c r="B279" s="119" t="s">
        <v>299</v>
      </c>
      <c r="C279" s="56"/>
      <c r="D279" s="56"/>
      <c r="E279" s="56"/>
      <c r="F279" s="103">
        <v>300</v>
      </c>
      <c r="G279" s="56"/>
      <c r="H279" s="56"/>
      <c r="I279" s="56">
        <f t="shared" si="22"/>
        <v>300</v>
      </c>
      <c r="J279" s="109" t="s">
        <v>324</v>
      </c>
      <c r="K279" s="79"/>
      <c r="L279" s="9"/>
      <c r="M279" s="77">
        <f t="shared" si="21"/>
        <v>0</v>
      </c>
      <c r="N279" s="77"/>
      <c r="O279" s="103">
        <v>300</v>
      </c>
      <c r="P279" s="103"/>
      <c r="Q279" s="77"/>
      <c r="R279" s="191"/>
      <c r="S279" s="192"/>
      <c r="T279" s="192"/>
      <c r="U279" s="192"/>
      <c r="V279" s="192"/>
      <c r="W279" s="192"/>
      <c r="X279" s="192"/>
      <c r="Y279" s="193"/>
    </row>
    <row r="280" spans="1:25" ht="12.75">
      <c r="A280" s="101" t="s">
        <v>268</v>
      </c>
      <c r="B280" s="119" t="s">
        <v>300</v>
      </c>
      <c r="C280" s="56"/>
      <c r="D280" s="56"/>
      <c r="E280" s="56"/>
      <c r="F280" s="103">
        <v>6000</v>
      </c>
      <c r="G280" s="56"/>
      <c r="H280" s="56"/>
      <c r="I280" s="56">
        <f t="shared" si="22"/>
        <v>6000</v>
      </c>
      <c r="J280" s="109" t="s">
        <v>325</v>
      </c>
      <c r="K280" s="79"/>
      <c r="L280" s="9"/>
      <c r="M280" s="77">
        <f t="shared" si="21"/>
        <v>0</v>
      </c>
      <c r="N280" s="77"/>
      <c r="O280" s="103">
        <v>6000</v>
      </c>
      <c r="P280" s="103"/>
      <c r="Q280" s="77"/>
      <c r="R280" s="191"/>
      <c r="S280" s="192"/>
      <c r="T280" s="192"/>
      <c r="U280" s="192"/>
      <c r="V280" s="192"/>
      <c r="W280" s="192"/>
      <c r="X280" s="192"/>
      <c r="Y280" s="193"/>
    </row>
    <row r="281" spans="1:25" ht="12.75">
      <c r="A281" s="51" t="s">
        <v>269</v>
      </c>
      <c r="B281" s="119" t="s">
        <v>301</v>
      </c>
      <c r="C281" s="56"/>
      <c r="D281" s="56"/>
      <c r="E281" s="56"/>
      <c r="F281" s="103">
        <v>1100</v>
      </c>
      <c r="G281" s="56"/>
      <c r="H281" s="56"/>
      <c r="I281" s="56">
        <f t="shared" si="22"/>
        <v>1100</v>
      </c>
      <c r="J281" s="109" t="s">
        <v>326</v>
      </c>
      <c r="K281" s="79"/>
      <c r="L281" s="9"/>
      <c r="M281" s="77">
        <f t="shared" si="21"/>
        <v>0</v>
      </c>
      <c r="N281" s="77"/>
      <c r="O281" s="103">
        <v>1100</v>
      </c>
      <c r="P281" s="103"/>
      <c r="Q281" s="77"/>
      <c r="R281" s="191"/>
      <c r="S281" s="192"/>
      <c r="T281" s="192"/>
      <c r="U281" s="192"/>
      <c r="V281" s="192"/>
      <c r="W281" s="192"/>
      <c r="X281" s="192"/>
      <c r="Y281" s="193"/>
    </row>
    <row r="282" spans="1:25" ht="12.75">
      <c r="A282" s="51" t="s">
        <v>270</v>
      </c>
      <c r="B282" s="119" t="s">
        <v>302</v>
      </c>
      <c r="C282" s="56"/>
      <c r="D282" s="56"/>
      <c r="E282" s="56"/>
      <c r="F282" s="103">
        <v>200</v>
      </c>
      <c r="G282" s="56"/>
      <c r="H282" s="56"/>
      <c r="I282" s="56">
        <f t="shared" si="22"/>
        <v>200</v>
      </c>
      <c r="J282" s="109" t="s">
        <v>327</v>
      </c>
      <c r="K282" s="79"/>
      <c r="L282" s="9"/>
      <c r="M282" s="77">
        <f t="shared" si="21"/>
        <v>0</v>
      </c>
      <c r="N282" s="77"/>
      <c r="O282" s="103">
        <v>200</v>
      </c>
      <c r="P282" s="103"/>
      <c r="Q282" s="77"/>
      <c r="R282" s="191"/>
      <c r="S282" s="192"/>
      <c r="T282" s="192"/>
      <c r="U282" s="192"/>
      <c r="V282" s="192"/>
      <c r="W282" s="192"/>
      <c r="X282" s="192"/>
      <c r="Y282" s="193"/>
    </row>
    <row r="283" spans="1:25" ht="12.75">
      <c r="A283" s="51" t="s">
        <v>271</v>
      </c>
      <c r="B283" s="119" t="s">
        <v>303</v>
      </c>
      <c r="C283" s="56"/>
      <c r="D283" s="56"/>
      <c r="E283" s="56"/>
      <c r="F283" s="103">
        <v>5200</v>
      </c>
      <c r="G283" s="56"/>
      <c r="H283" s="56"/>
      <c r="I283" s="56">
        <f t="shared" si="22"/>
        <v>5200</v>
      </c>
      <c r="J283" s="109" t="s">
        <v>328</v>
      </c>
      <c r="K283" s="79"/>
      <c r="L283" s="9"/>
      <c r="M283" s="77">
        <f t="shared" si="21"/>
        <v>0</v>
      </c>
      <c r="N283" s="77"/>
      <c r="O283" s="103">
        <v>5200</v>
      </c>
      <c r="P283" s="103"/>
      <c r="Q283" s="77"/>
      <c r="R283" s="191"/>
      <c r="S283" s="192"/>
      <c r="T283" s="192"/>
      <c r="U283" s="192"/>
      <c r="V283" s="192"/>
      <c r="W283" s="192"/>
      <c r="X283" s="192"/>
      <c r="Y283" s="193"/>
    </row>
    <row r="284" spans="1:25" ht="12.75">
      <c r="A284" s="51" t="s">
        <v>272</v>
      </c>
      <c r="B284" s="119" t="s">
        <v>304</v>
      </c>
      <c r="C284" s="56"/>
      <c r="D284" s="56"/>
      <c r="E284" s="56"/>
      <c r="F284" s="103">
        <v>50</v>
      </c>
      <c r="G284" s="56"/>
      <c r="H284" s="56"/>
      <c r="I284" s="56">
        <f t="shared" si="22"/>
        <v>50</v>
      </c>
      <c r="J284" s="109" t="s">
        <v>329</v>
      </c>
      <c r="K284" s="79"/>
      <c r="L284" s="9"/>
      <c r="M284" s="77">
        <f t="shared" si="21"/>
        <v>0</v>
      </c>
      <c r="N284" s="77"/>
      <c r="O284" s="103">
        <v>50</v>
      </c>
      <c r="P284" s="103"/>
      <c r="Q284" s="77"/>
      <c r="R284" s="191"/>
      <c r="S284" s="192"/>
      <c r="T284" s="192"/>
      <c r="U284" s="192"/>
      <c r="V284" s="192"/>
      <c r="W284" s="192"/>
      <c r="X284" s="192"/>
      <c r="Y284" s="193"/>
    </row>
    <row r="285" spans="1:25" ht="12.75">
      <c r="A285" s="261" t="s">
        <v>174</v>
      </c>
      <c r="B285" s="261"/>
      <c r="C285" s="261"/>
      <c r="D285" s="261"/>
      <c r="E285" s="261"/>
      <c r="F285" s="261"/>
      <c r="G285" s="261"/>
      <c r="H285" s="261"/>
      <c r="I285" s="261"/>
      <c r="J285" s="261"/>
      <c r="K285" s="26"/>
      <c r="L285" s="200" t="s">
        <v>203</v>
      </c>
      <c r="M285" s="201"/>
      <c r="N285" s="201"/>
      <c r="O285" s="201"/>
      <c r="P285" s="201"/>
      <c r="Q285" s="201"/>
      <c r="R285" s="201"/>
      <c r="S285" s="201"/>
      <c r="T285" s="201"/>
      <c r="U285" s="201"/>
      <c r="V285" s="201"/>
      <c r="W285" s="201"/>
      <c r="X285" s="201"/>
      <c r="Y285" s="202"/>
    </row>
    <row r="286" spans="1:25" ht="12.75" customHeight="1">
      <c r="A286" s="261"/>
      <c r="B286" s="261"/>
      <c r="C286" s="261"/>
      <c r="D286" s="261"/>
      <c r="E286" s="261"/>
      <c r="F286" s="261"/>
      <c r="G286" s="261"/>
      <c r="H286" s="261"/>
      <c r="I286" s="261"/>
      <c r="J286" s="261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1:20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86">
        <f>SUM(I55:I92,I93:I129,I130:I164,I165:I200,I201:I235,I236:I268)</f>
        <v>1187562</v>
      </c>
      <c r="K287" s="26"/>
      <c r="L287" s="197" t="s">
        <v>204</v>
      </c>
      <c r="M287" s="198"/>
      <c r="N287" s="199"/>
      <c r="O287" s="302">
        <f>SUM(M7:M284)</f>
        <v>0</v>
      </c>
      <c r="P287" s="205"/>
      <c r="Q287" s="206"/>
      <c r="R287" s="298" t="s">
        <v>210</v>
      </c>
      <c r="S287" s="299"/>
      <c r="T287" s="218">
        <f>(N306*100/O302)</f>
        <v>9.83628473177905</v>
      </c>
    </row>
    <row r="288" spans="1:20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00"/>
      <c r="M288" s="201"/>
      <c r="N288" s="202"/>
      <c r="O288" s="303"/>
      <c r="P288" s="205"/>
      <c r="Q288" s="206"/>
      <c r="R288" s="300"/>
      <c r="S288" s="301"/>
      <c r="T288" s="219"/>
    </row>
    <row r="289" spans="1:19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P289" s="205"/>
      <c r="Q289" s="206"/>
      <c r="R289" s="1"/>
      <c r="S289" s="1"/>
    </row>
    <row r="290" spans="1:2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74"/>
      <c r="L290" s="197" t="s">
        <v>241</v>
      </c>
      <c r="M290" s="198"/>
      <c r="N290" s="199"/>
      <c r="O290" s="211">
        <f>SUM(N7:N284)</f>
        <v>0</v>
      </c>
      <c r="P290" s="205"/>
      <c r="Q290" s="206"/>
      <c r="R290" s="298" t="s">
        <v>210</v>
      </c>
      <c r="S290" s="299"/>
      <c r="T290" s="218">
        <f>(N307*100/O302)</f>
        <v>0</v>
      </c>
    </row>
    <row r="291" spans="1:20" ht="12.75">
      <c r="A291" s="1"/>
      <c r="B291" s="1"/>
      <c r="C291" s="1"/>
      <c r="D291" s="1"/>
      <c r="E291" s="1"/>
      <c r="F291" s="1"/>
      <c r="G291" s="262"/>
      <c r="H291" s="262"/>
      <c r="I291" s="262"/>
      <c r="J291" s="262"/>
      <c r="K291" s="74"/>
      <c r="L291" s="200"/>
      <c r="M291" s="201"/>
      <c r="N291" s="202"/>
      <c r="O291" s="212"/>
      <c r="P291" s="205"/>
      <c r="Q291" s="206"/>
      <c r="R291" s="300"/>
      <c r="S291" s="301"/>
      <c r="T291" s="219"/>
    </row>
    <row r="292" spans="1:19" ht="13.5" thickBo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74"/>
      <c r="L292" s="74"/>
      <c r="P292" s="205"/>
      <c r="Q292" s="206"/>
      <c r="R292" s="1"/>
      <c r="S292" s="1"/>
    </row>
    <row r="293" spans="1:20" ht="39">
      <c r="A293" s="153"/>
      <c r="B293" s="157" t="s">
        <v>464</v>
      </c>
      <c r="C293" s="158">
        <f>CountByColor(A7:A284,3,FALSE)</f>
        <v>47</v>
      </c>
      <c r="D293" s="1"/>
      <c r="E293" s="1"/>
      <c r="F293" s="1"/>
      <c r="G293" s="263" t="s">
        <v>237</v>
      </c>
      <c r="H293" s="264"/>
      <c r="I293" s="264"/>
      <c r="J293" s="265"/>
      <c r="K293" s="74"/>
      <c r="L293" s="291" t="s">
        <v>206</v>
      </c>
      <c r="M293" s="292"/>
      <c r="N293" s="293"/>
      <c r="O293" s="211">
        <f>SUM(O7:O284)</f>
        <v>80946</v>
      </c>
      <c r="P293" s="210"/>
      <c r="Q293" s="206"/>
      <c r="R293" s="298" t="s">
        <v>210</v>
      </c>
      <c r="S293" s="299"/>
      <c r="T293" s="218">
        <f>(N308*100/O302)</f>
        <v>0.47745137579018204</v>
      </c>
    </row>
    <row r="294" spans="1:20" ht="12.75">
      <c r="A294" s="1"/>
      <c r="B294" s="1"/>
      <c r="C294" s="1"/>
      <c r="D294" s="1"/>
      <c r="E294" s="1"/>
      <c r="F294" s="1"/>
      <c r="G294" s="203"/>
      <c r="H294" s="192"/>
      <c r="I294" s="192"/>
      <c r="J294" s="204"/>
      <c r="K294" s="74"/>
      <c r="L294" s="294"/>
      <c r="M294" s="295"/>
      <c r="N294" s="296"/>
      <c r="O294" s="212"/>
      <c r="P294" s="210"/>
      <c r="Q294" s="206"/>
      <c r="R294" s="300"/>
      <c r="S294" s="301"/>
      <c r="T294" s="219"/>
    </row>
    <row r="295" spans="1:19" ht="15">
      <c r="A295" s="153"/>
      <c r="B295" s="191" t="s">
        <v>468</v>
      </c>
      <c r="C295" s="193"/>
      <c r="D295" s="167">
        <f>SUM(D14:D40,D43:D70,D73:D97,D108:D133,D141:D157,D170,D184:D193,D202,D207:D211,D225:D233)</f>
        <v>81520</v>
      </c>
      <c r="E295" s="1"/>
      <c r="F295" s="1"/>
      <c r="G295" s="94"/>
      <c r="H295" s="194" t="s">
        <v>234</v>
      </c>
      <c r="I295" s="195"/>
      <c r="J295" s="196"/>
      <c r="K295" s="74"/>
      <c r="L295" s="74"/>
      <c r="P295" s="210"/>
      <c r="Q295" s="206"/>
      <c r="R295" s="1"/>
      <c r="S295" s="1"/>
    </row>
    <row r="296" spans="1:20" ht="12.75" customHeight="1">
      <c r="A296" s="163"/>
      <c r="B296" s="191" t="s">
        <v>469</v>
      </c>
      <c r="C296" s="193"/>
      <c r="D296" s="167">
        <f>SUM(E115,E151,E185,E192,E204,E214,E237)</f>
        <v>21752</v>
      </c>
      <c r="E296" s="1"/>
      <c r="G296" s="203"/>
      <c r="H296" s="192"/>
      <c r="I296" s="192"/>
      <c r="J296" s="204"/>
      <c r="K296" s="74"/>
      <c r="L296" s="197" t="s">
        <v>207</v>
      </c>
      <c r="M296" s="198"/>
      <c r="N296" s="199"/>
      <c r="O296" s="211">
        <f>SUM(P7:P284)</f>
        <v>63490</v>
      </c>
      <c r="P296" s="205"/>
      <c r="Q296" s="206"/>
      <c r="R296" s="298" t="s">
        <v>210</v>
      </c>
      <c r="S296" s="299"/>
      <c r="T296" s="218">
        <f>(N309*100/O302)</f>
        <v>0.43021177496200047</v>
      </c>
    </row>
    <row r="297" spans="2:20" ht="15">
      <c r="B297" s="191" t="s">
        <v>470</v>
      </c>
      <c r="C297" s="193"/>
      <c r="D297" s="167">
        <f>SUM(D295:D296)</f>
        <v>103272</v>
      </c>
      <c r="E297" s="3"/>
      <c r="G297" s="95"/>
      <c r="H297" s="194" t="s">
        <v>242</v>
      </c>
      <c r="I297" s="195"/>
      <c r="J297" s="196"/>
      <c r="K297" s="74"/>
      <c r="L297" s="200"/>
      <c r="M297" s="201"/>
      <c r="N297" s="202"/>
      <c r="O297" s="212"/>
      <c r="P297" s="205"/>
      <c r="Q297" s="206"/>
      <c r="R297" s="300"/>
      <c r="S297" s="301"/>
      <c r="T297" s="219"/>
    </row>
    <row r="298" spans="1:19" ht="15" customHeight="1">
      <c r="A298" s="1"/>
      <c r="B298" s="1"/>
      <c r="C298" s="1"/>
      <c r="D298" s="1"/>
      <c r="E298" s="1"/>
      <c r="G298" s="203"/>
      <c r="H298" s="192"/>
      <c r="I298" s="192"/>
      <c r="J298" s="204"/>
      <c r="K298" s="74"/>
      <c r="L298" s="74"/>
      <c r="P298" s="205"/>
      <c r="Q298" s="206"/>
      <c r="R298" s="1"/>
      <c r="S298" s="1"/>
    </row>
    <row r="299" spans="2:20" ht="12.75" customHeight="1">
      <c r="B299" s="3"/>
      <c r="C299" s="168"/>
      <c r="D299" s="1"/>
      <c r="E299" s="1"/>
      <c r="G299" s="96"/>
      <c r="H299" s="194" t="s">
        <v>235</v>
      </c>
      <c r="I299" s="195"/>
      <c r="J299" s="196"/>
      <c r="K299" s="74"/>
      <c r="L299" s="197" t="s">
        <v>208</v>
      </c>
      <c r="M299" s="198"/>
      <c r="N299" s="199"/>
      <c r="O299" s="211">
        <f>SUM(Q7:Q284)</f>
        <v>1635850</v>
      </c>
      <c r="P299" s="205"/>
      <c r="Q299" s="206"/>
      <c r="R299" s="298" t="s">
        <v>210</v>
      </c>
      <c r="S299" s="299"/>
      <c r="T299" s="218">
        <f>(N310*100/O302)</f>
        <v>51.47633582469334</v>
      </c>
    </row>
    <row r="300" spans="2:20" ht="15" customHeight="1">
      <c r="B300" s="3"/>
      <c r="C300" s="169"/>
      <c r="D300" s="1"/>
      <c r="E300" s="1"/>
      <c r="G300" s="203"/>
      <c r="H300" s="192"/>
      <c r="I300" s="192"/>
      <c r="J300" s="204"/>
      <c r="K300" s="74"/>
      <c r="L300" s="200"/>
      <c r="M300" s="201"/>
      <c r="N300" s="202"/>
      <c r="O300" s="212"/>
      <c r="P300" s="205"/>
      <c r="Q300" s="206"/>
      <c r="R300" s="300"/>
      <c r="S300" s="301"/>
      <c r="T300" s="219"/>
    </row>
    <row r="301" spans="2:17" ht="15">
      <c r="B301" s="3"/>
      <c r="C301" s="168"/>
      <c r="D301" s="1"/>
      <c r="E301" s="6"/>
      <c r="G301" s="97"/>
      <c r="H301" s="194" t="s">
        <v>207</v>
      </c>
      <c r="I301" s="195"/>
      <c r="J301" s="196"/>
      <c r="K301" s="74"/>
      <c r="L301" s="74"/>
      <c r="P301" s="205"/>
      <c r="Q301" s="206"/>
    </row>
    <row r="302" spans="1:15" ht="15" customHeight="1">
      <c r="A302" s="1"/>
      <c r="B302" s="162"/>
      <c r="C302" s="269" t="s">
        <v>187</v>
      </c>
      <c r="D302" s="269"/>
      <c r="E302" s="1"/>
      <c r="G302" s="203"/>
      <c r="H302" s="192"/>
      <c r="I302" s="192"/>
      <c r="J302" s="204"/>
      <c r="K302" s="74"/>
      <c r="L302" s="197" t="s">
        <v>209</v>
      </c>
      <c r="M302" s="198"/>
      <c r="N302" s="199"/>
      <c r="O302" s="216">
        <f>SUM(O287,O290,O293,O296,O299)</f>
        <v>1780286</v>
      </c>
    </row>
    <row r="303" spans="2:15" ht="15" thickBot="1">
      <c r="B303" s="12" t="s">
        <v>180</v>
      </c>
      <c r="C303" s="251">
        <f>SUM(C7:C251)</f>
        <v>154145</v>
      </c>
      <c r="D303" s="252"/>
      <c r="E303" s="1"/>
      <c r="G303" s="98"/>
      <c r="H303" s="213" t="s">
        <v>236</v>
      </c>
      <c r="I303" s="214"/>
      <c r="J303" s="215"/>
      <c r="K303" s="74"/>
      <c r="L303" s="200"/>
      <c r="M303" s="201"/>
      <c r="N303" s="202"/>
      <c r="O303" s="217"/>
    </row>
    <row r="304" spans="2:12" ht="12.75">
      <c r="B304" s="48"/>
      <c r="C304" s="44"/>
      <c r="D304" s="4"/>
      <c r="E304" s="1"/>
      <c r="F304" s="1"/>
      <c r="G304" s="1"/>
      <c r="H304" s="1"/>
      <c r="I304" s="8"/>
      <c r="J304" s="1"/>
      <c r="K304" s="74"/>
      <c r="L304" s="74"/>
    </row>
    <row r="305" spans="2:12" ht="12.75">
      <c r="B305" s="13" t="s">
        <v>181</v>
      </c>
      <c r="C305" s="253">
        <f>SUM(D7:D251)</f>
        <v>191658</v>
      </c>
      <c r="D305" s="254"/>
      <c r="E305" s="1"/>
      <c r="I305" s="8"/>
      <c r="J305" s="1"/>
      <c r="K305" s="74"/>
      <c r="L305" s="74"/>
    </row>
    <row r="306" spans="2:14" ht="12.75" customHeight="1">
      <c r="B306" s="48"/>
      <c r="C306" s="45"/>
      <c r="D306" s="4"/>
      <c r="E306" s="1"/>
      <c r="G306" s="207" t="s">
        <v>239</v>
      </c>
      <c r="H306" s="208"/>
      <c r="I306" s="209"/>
      <c r="J306" s="99">
        <v>6799</v>
      </c>
      <c r="K306" s="74"/>
      <c r="L306" s="74"/>
      <c r="M306" s="87" t="s">
        <v>204</v>
      </c>
      <c r="N306" s="88">
        <v>175114</v>
      </c>
    </row>
    <row r="307" spans="2:14" ht="12.75">
      <c r="B307" s="14" t="s">
        <v>182</v>
      </c>
      <c r="C307" s="255">
        <f>SUM(E7:E251)</f>
        <v>115038</v>
      </c>
      <c r="D307" s="256"/>
      <c r="E307" s="1"/>
      <c r="I307" s="8"/>
      <c r="J307" s="1"/>
      <c r="K307" s="74"/>
      <c r="L307" s="74"/>
      <c r="M307" s="87" t="s">
        <v>205</v>
      </c>
      <c r="N307" s="89">
        <v>0</v>
      </c>
    </row>
    <row r="308" spans="2:14" ht="13.5">
      <c r="B308" s="48"/>
      <c r="C308" s="45"/>
      <c r="D308" s="4"/>
      <c r="E308" s="1"/>
      <c r="G308" s="188"/>
      <c r="H308" s="188"/>
      <c r="I308" s="188"/>
      <c r="J308" s="160"/>
      <c r="K308" s="74"/>
      <c r="L308" s="74"/>
      <c r="M308" s="87" t="s">
        <v>206</v>
      </c>
      <c r="N308" s="89">
        <v>8500</v>
      </c>
    </row>
    <row r="309" spans="2:14" ht="15" customHeight="1">
      <c r="B309" s="15" t="s">
        <v>183</v>
      </c>
      <c r="C309" s="230">
        <f>SUM(F7:F284)</f>
        <v>847094</v>
      </c>
      <c r="D309" s="231"/>
      <c r="E309" s="1"/>
      <c r="G309" s="190"/>
      <c r="H309" s="190"/>
      <c r="I309" s="190"/>
      <c r="J309" s="161"/>
      <c r="K309" s="74"/>
      <c r="L309" s="74"/>
      <c r="M309" s="87" t="s">
        <v>212</v>
      </c>
      <c r="N309" s="88">
        <v>7659</v>
      </c>
    </row>
    <row r="310" spans="2:14" ht="12.75">
      <c r="B310" s="48"/>
      <c r="C310" s="45"/>
      <c r="D310" s="4"/>
      <c r="E310" s="1"/>
      <c r="I310" s="8"/>
      <c r="J310" s="1"/>
      <c r="K310" s="74"/>
      <c r="L310" s="74"/>
      <c r="M310" s="87" t="s">
        <v>213</v>
      </c>
      <c r="N310" s="88">
        <v>916426</v>
      </c>
    </row>
    <row r="311" spans="2:12" ht="12.75">
      <c r="B311" s="39" t="s">
        <v>184</v>
      </c>
      <c r="C311" s="270">
        <f>SUM(G7:G251)</f>
        <v>371651</v>
      </c>
      <c r="D311" s="271"/>
      <c r="E311" s="1"/>
      <c r="F311" s="8"/>
      <c r="G311" s="8"/>
      <c r="H311" s="8"/>
      <c r="I311" s="8"/>
      <c r="J311" s="1"/>
      <c r="K311" s="74"/>
      <c r="L311" s="74"/>
    </row>
    <row r="312" spans="2:12" ht="12.75">
      <c r="B312" s="48"/>
      <c r="C312" s="45"/>
      <c r="D312" s="4"/>
      <c r="E312" s="1"/>
      <c r="F312" s="42"/>
      <c r="G312" s="42"/>
      <c r="H312" s="42"/>
      <c r="I312" s="43"/>
      <c r="J312" s="1"/>
      <c r="K312" s="74"/>
      <c r="L312" s="74"/>
    </row>
    <row r="313" spans="2:12" ht="12.75">
      <c r="B313" s="40" t="s">
        <v>185</v>
      </c>
      <c r="C313" s="267">
        <f>SUM(H7:H251)</f>
        <v>100700</v>
      </c>
      <c r="D313" s="268"/>
      <c r="E313" s="1"/>
      <c r="F313" s="27"/>
      <c r="G313" s="27"/>
      <c r="H313" s="27"/>
      <c r="I313" s="27"/>
      <c r="J313" s="1"/>
      <c r="K313" s="74"/>
      <c r="L313" s="74"/>
    </row>
    <row r="314" spans="2:12" ht="12.75">
      <c r="B314" s="49"/>
      <c r="C314" s="46"/>
      <c r="D314" s="4"/>
      <c r="E314" s="1"/>
      <c r="F314" s="42"/>
      <c r="G314" s="42"/>
      <c r="H314" s="42"/>
      <c r="I314" s="43"/>
      <c r="J314" s="1"/>
      <c r="K314" s="74"/>
      <c r="L314" s="74"/>
    </row>
    <row r="315" spans="2:12" ht="12.75">
      <c r="B315" s="49"/>
      <c r="C315" s="46"/>
      <c r="D315" s="4"/>
      <c r="E315" s="1"/>
      <c r="F315" s="27"/>
      <c r="G315" s="27"/>
      <c r="H315" s="27"/>
      <c r="I315" s="27"/>
      <c r="J315" s="1"/>
      <c r="K315" s="74"/>
      <c r="L315" s="74"/>
    </row>
    <row r="316" spans="2:12" ht="12.75">
      <c r="B316" s="51" t="s">
        <v>186</v>
      </c>
      <c r="C316" s="249">
        <f>SUM(C303:D313)</f>
        <v>1780286</v>
      </c>
      <c r="D316" s="250"/>
      <c r="E316" s="1"/>
      <c r="F316" s="42"/>
      <c r="G316" s="42"/>
      <c r="H316" s="42"/>
      <c r="I316" s="43"/>
      <c r="J316" s="1"/>
      <c r="K316" s="74"/>
      <c r="L316" s="74"/>
    </row>
    <row r="317" spans="1:12" ht="12.75" customHeight="1">
      <c r="A317" s="1" t="s">
        <v>14</v>
      </c>
      <c r="B317" s="1"/>
      <c r="C317" s="1"/>
      <c r="D317" s="1"/>
      <c r="E317" s="1"/>
      <c r="F317" s="189" t="s">
        <v>193</v>
      </c>
      <c r="G317" s="189"/>
      <c r="H317" s="189"/>
      <c r="I317" s="189"/>
      <c r="J317" s="1"/>
      <c r="K317" s="74"/>
      <c r="L317" s="74"/>
    </row>
    <row r="318" spans="1:12" ht="12.75" customHeight="1">
      <c r="A318" s="1"/>
      <c r="B318" s="1"/>
      <c r="C318" s="1"/>
      <c r="D318" s="1"/>
      <c r="E318" s="1"/>
      <c r="F318" s="189"/>
      <c r="G318" s="189"/>
      <c r="H318" s="189"/>
      <c r="I318" s="189"/>
      <c r="J318" s="1"/>
      <c r="K318" s="74"/>
      <c r="L318" s="74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74"/>
      <c r="L319" s="74"/>
    </row>
    <row r="320" spans="1:12" ht="12.75">
      <c r="A320" s="1"/>
      <c r="B320" s="53" t="s">
        <v>175</v>
      </c>
      <c r="C320" s="184">
        <f>COUNTA(A7:A284)</f>
        <v>268</v>
      </c>
      <c r="D320" s="266"/>
      <c r="E320" s="1"/>
      <c r="F320" s="1"/>
      <c r="G320" s="1"/>
      <c r="H320" s="1"/>
      <c r="I320" s="1"/>
      <c r="J320" s="1"/>
      <c r="K320" s="74"/>
      <c r="L320" s="74"/>
    </row>
    <row r="321" spans="1:12" ht="15">
      <c r="A321" s="1"/>
      <c r="B321" s="1"/>
      <c r="C321" s="1"/>
      <c r="D321" s="1"/>
      <c r="E321" s="1"/>
      <c r="F321" s="184" t="s">
        <v>240</v>
      </c>
      <c r="G321" s="185"/>
      <c r="H321" s="186">
        <f ca="1">TODAY()</f>
        <v>42733</v>
      </c>
      <c r="I321" s="187"/>
      <c r="J321" s="1"/>
      <c r="K321" s="74"/>
      <c r="L321" s="74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74"/>
      <c r="L322" s="74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74"/>
      <c r="L323" s="74"/>
    </row>
    <row r="324" spans="10:12" ht="12.75">
      <c r="J324" s="1"/>
      <c r="K324" s="74"/>
      <c r="L324" s="74"/>
    </row>
    <row r="325" spans="10:12" ht="12.75">
      <c r="J325" s="1"/>
      <c r="K325" s="74"/>
      <c r="L325" s="74"/>
    </row>
    <row r="326" spans="10:12" ht="12.75">
      <c r="J326" s="4"/>
      <c r="K326" s="74"/>
      <c r="L326" s="74"/>
    </row>
    <row r="327" spans="10:12" ht="12.75">
      <c r="J327" s="4"/>
      <c r="K327" s="74"/>
      <c r="L327" s="74"/>
    </row>
    <row r="328" spans="10:12" ht="12.75">
      <c r="J328" s="4"/>
      <c r="K328" s="74"/>
      <c r="L328" s="74"/>
    </row>
    <row r="329" spans="10:12" ht="12.75">
      <c r="J329" s="4"/>
      <c r="K329" s="74"/>
      <c r="L329" s="74"/>
    </row>
    <row r="330" spans="10:12" ht="12.75">
      <c r="J330" s="4"/>
      <c r="K330" s="74"/>
      <c r="L330" s="74"/>
    </row>
    <row r="331" spans="10:12" ht="11.25" customHeight="1">
      <c r="J331" s="4"/>
      <c r="K331" s="74"/>
      <c r="L331" s="74"/>
    </row>
    <row r="332" spans="10:12" ht="12.75">
      <c r="J332" s="4"/>
      <c r="K332" s="74"/>
      <c r="L332" s="74"/>
    </row>
    <row r="333" spans="10:12" ht="12.75">
      <c r="J333" s="4"/>
      <c r="K333" s="74"/>
      <c r="L333" s="74"/>
    </row>
    <row r="334" spans="10:12" ht="12.75">
      <c r="J334" s="4"/>
      <c r="K334" s="74"/>
      <c r="L334" s="74"/>
    </row>
    <row r="335" spans="10:12" ht="12.75">
      <c r="J335" s="4"/>
      <c r="K335" s="74"/>
      <c r="L335" s="74"/>
    </row>
    <row r="336" spans="10:12" ht="12.75">
      <c r="J336" s="4"/>
      <c r="K336" s="74"/>
      <c r="L336" s="74"/>
    </row>
    <row r="337" spans="10:12" ht="12.75">
      <c r="J337" s="4"/>
      <c r="K337" s="74"/>
      <c r="L337" s="74"/>
    </row>
    <row r="338" spans="10:12" ht="12.75">
      <c r="J338" s="4"/>
      <c r="K338" s="74"/>
      <c r="L338" s="74"/>
    </row>
    <row r="339" spans="10:12" ht="12.75">
      <c r="J339" s="4"/>
      <c r="K339" s="74"/>
      <c r="L339" s="74"/>
    </row>
    <row r="340" spans="10:12" ht="12.75">
      <c r="J340" s="4"/>
      <c r="K340" s="74"/>
      <c r="L340" s="74"/>
    </row>
    <row r="341" spans="10:12" ht="12.75">
      <c r="J341" s="4"/>
      <c r="K341" s="74"/>
      <c r="L341" s="74"/>
    </row>
    <row r="342" spans="10:12" ht="12.75">
      <c r="J342" s="4"/>
      <c r="K342" s="74"/>
      <c r="L342" s="74"/>
    </row>
    <row r="343" spans="10:12" ht="12.75">
      <c r="J343" s="4"/>
      <c r="K343" s="74"/>
      <c r="L343" s="74"/>
    </row>
    <row r="344" spans="10:12" ht="12.75">
      <c r="J344" s="4"/>
      <c r="K344" s="74"/>
      <c r="L344" s="74"/>
    </row>
    <row r="345" spans="10:12" ht="12.75">
      <c r="J345" s="4"/>
      <c r="K345" s="74"/>
      <c r="L345" s="74"/>
    </row>
    <row r="346" spans="10:12" ht="12.75">
      <c r="J346" s="4"/>
      <c r="K346" s="74"/>
      <c r="L346" s="74"/>
    </row>
    <row r="347" spans="10:12" ht="12.75">
      <c r="J347" s="4"/>
      <c r="K347" s="74"/>
      <c r="L347" s="74"/>
    </row>
    <row r="348" spans="10:12" ht="12.75">
      <c r="J348" s="4"/>
      <c r="K348" s="74"/>
      <c r="L348" s="74"/>
    </row>
    <row r="349" spans="10:12" ht="12.75">
      <c r="J349" s="4"/>
      <c r="K349" s="74"/>
      <c r="L349" s="74"/>
    </row>
    <row r="350" spans="10:12" ht="12.75">
      <c r="J350" s="5"/>
      <c r="K350" s="74"/>
      <c r="L350" s="74"/>
    </row>
    <row r="351" spans="11:12" ht="12.75">
      <c r="K351" s="73"/>
      <c r="L351" s="73"/>
    </row>
    <row r="352" spans="11:12" ht="12.75">
      <c r="K352" s="73"/>
      <c r="L352" s="73"/>
    </row>
    <row r="353" spans="11:12" ht="12.75">
      <c r="K353" s="73"/>
      <c r="L353" s="73"/>
    </row>
    <row r="354" spans="11:12" ht="12.75">
      <c r="K354" s="73"/>
      <c r="L354" s="73"/>
    </row>
    <row r="355" spans="11:12" ht="12.75">
      <c r="K355" s="73"/>
      <c r="L355" s="73"/>
    </row>
    <row r="356" spans="11:12" ht="12.75">
      <c r="K356" s="73"/>
      <c r="L356" s="73"/>
    </row>
    <row r="357" spans="11:12" ht="12.75">
      <c r="K357" s="73"/>
      <c r="L357" s="73"/>
    </row>
    <row r="358" spans="11:12" ht="12.75">
      <c r="K358" s="73"/>
      <c r="L358" s="73"/>
    </row>
    <row r="359" spans="11:12" ht="12.75">
      <c r="K359" s="73"/>
      <c r="L359" s="73"/>
    </row>
    <row r="360" spans="11:12" ht="12.75">
      <c r="K360" s="73"/>
      <c r="L360" s="73"/>
    </row>
    <row r="361" spans="11:12" ht="12.75">
      <c r="K361" s="73"/>
      <c r="L361" s="73"/>
    </row>
    <row r="362" spans="11:12" ht="12.75">
      <c r="K362" s="73"/>
      <c r="L362" s="73"/>
    </row>
    <row r="363" spans="11:12" ht="12.75">
      <c r="K363" s="73"/>
      <c r="L363" s="73"/>
    </row>
    <row r="364" spans="11:12" ht="12.75">
      <c r="K364" s="73"/>
      <c r="L364" s="73"/>
    </row>
    <row r="365" spans="11:12" ht="12.75">
      <c r="K365" s="73"/>
      <c r="L365" s="73"/>
    </row>
    <row r="366" spans="11:12" ht="12.75">
      <c r="K366" s="73"/>
      <c r="L366" s="73"/>
    </row>
    <row r="367" spans="11:12" ht="12.75">
      <c r="K367" s="73"/>
      <c r="L367" s="73"/>
    </row>
    <row r="368" spans="11:12" ht="12.75">
      <c r="K368" s="73"/>
      <c r="L368" s="73"/>
    </row>
    <row r="369" spans="11:12" ht="12.75">
      <c r="K369" s="73"/>
      <c r="L369" s="73"/>
    </row>
    <row r="370" spans="11:12" ht="12.75">
      <c r="K370" s="73"/>
      <c r="L370" s="73"/>
    </row>
    <row r="371" spans="11:12" ht="12.75">
      <c r="K371" s="73"/>
      <c r="L371" s="73"/>
    </row>
    <row r="372" spans="11:12" ht="12.75">
      <c r="K372" s="73"/>
      <c r="L372" s="73"/>
    </row>
    <row r="373" spans="11:12" ht="12.75">
      <c r="K373" s="73"/>
      <c r="L373" s="73"/>
    </row>
    <row r="374" spans="11:12" ht="12.75">
      <c r="K374" s="73"/>
      <c r="L374" s="73"/>
    </row>
    <row r="375" spans="11:12" ht="12.75">
      <c r="K375" s="73"/>
      <c r="L375" s="73"/>
    </row>
    <row r="376" spans="11:12" ht="12.75">
      <c r="K376" s="73"/>
      <c r="L376" s="73"/>
    </row>
    <row r="377" spans="11:12" ht="12.75">
      <c r="K377" s="73"/>
      <c r="L377" s="73"/>
    </row>
    <row r="378" spans="11:12" ht="12.75">
      <c r="K378" s="73"/>
      <c r="L378" s="73"/>
    </row>
    <row r="379" spans="11:12" ht="12.75">
      <c r="K379" s="73"/>
      <c r="L379" s="73"/>
    </row>
    <row r="380" spans="11:12" ht="12.75">
      <c r="K380" s="73"/>
      <c r="L380" s="73"/>
    </row>
    <row r="381" spans="11:12" ht="12.75">
      <c r="K381" s="73"/>
      <c r="L381" s="73"/>
    </row>
    <row r="382" spans="11:12" ht="12.75">
      <c r="K382" s="73"/>
      <c r="L382" s="73"/>
    </row>
    <row r="383" spans="11:12" ht="12.75">
      <c r="K383" s="73"/>
      <c r="L383" s="73"/>
    </row>
    <row r="384" spans="11:12" ht="12.75">
      <c r="K384" s="73"/>
      <c r="L384" s="73"/>
    </row>
    <row r="385" spans="11:12" ht="12.75">
      <c r="K385" s="73"/>
      <c r="L385" s="73"/>
    </row>
    <row r="386" spans="11:12" ht="12.75">
      <c r="K386" s="73"/>
      <c r="L386" s="73"/>
    </row>
    <row r="387" spans="11:12" ht="12.75">
      <c r="K387" s="73"/>
      <c r="L387" s="73"/>
    </row>
    <row r="388" spans="11:12" ht="12.75">
      <c r="K388" s="73"/>
      <c r="L388" s="73"/>
    </row>
    <row r="389" spans="11:12" ht="12.75">
      <c r="K389" s="73"/>
      <c r="L389" s="73"/>
    </row>
    <row r="390" spans="11:12" ht="12.75">
      <c r="K390" s="73"/>
      <c r="L390" s="73"/>
    </row>
    <row r="391" spans="11:12" ht="12.75">
      <c r="K391" s="73"/>
      <c r="L391" s="73"/>
    </row>
    <row r="392" spans="11:12" ht="12.75">
      <c r="K392" s="73"/>
      <c r="L392" s="73"/>
    </row>
    <row r="393" spans="11:12" ht="12.75">
      <c r="K393" s="73"/>
      <c r="L393" s="73"/>
    </row>
    <row r="394" spans="11:12" ht="12.75">
      <c r="K394" s="73"/>
      <c r="L394" s="73"/>
    </row>
    <row r="395" spans="11:12" ht="12.75">
      <c r="K395" s="73"/>
      <c r="L395" s="73"/>
    </row>
    <row r="396" spans="11:12" ht="12.75">
      <c r="K396" s="73"/>
      <c r="L396" s="73"/>
    </row>
    <row r="397" spans="11:12" ht="12.75">
      <c r="K397" s="73"/>
      <c r="L397" s="73"/>
    </row>
    <row r="398" spans="11:12" ht="12.75">
      <c r="K398" s="73"/>
      <c r="L398" s="73"/>
    </row>
    <row r="399" spans="11:12" ht="12.75">
      <c r="K399" s="73"/>
      <c r="L399" s="73"/>
    </row>
    <row r="400" spans="11:12" ht="12.75">
      <c r="K400" s="73"/>
      <c r="L400" s="73"/>
    </row>
    <row r="401" spans="11:12" ht="12.75">
      <c r="K401" s="73"/>
      <c r="L401" s="73"/>
    </row>
    <row r="402" spans="11:12" ht="12.75">
      <c r="K402" s="73"/>
      <c r="L402" s="73"/>
    </row>
    <row r="403" spans="11:12" ht="12.75">
      <c r="K403" s="73"/>
      <c r="L403" s="73"/>
    </row>
    <row r="404" spans="11:12" ht="12.75">
      <c r="K404" s="73"/>
      <c r="L404" s="73"/>
    </row>
    <row r="405" spans="11:12" ht="12.75">
      <c r="K405" s="73"/>
      <c r="L405" s="73"/>
    </row>
    <row r="406" spans="11:12" ht="12.75">
      <c r="K406" s="73"/>
      <c r="L406" s="73"/>
    </row>
    <row r="407" spans="11:12" ht="12.75">
      <c r="K407" s="73"/>
      <c r="L407" s="73"/>
    </row>
    <row r="408" spans="11:12" ht="12.75">
      <c r="K408" s="73"/>
      <c r="L408" s="73"/>
    </row>
    <row r="409" spans="11:12" ht="12.75">
      <c r="K409" s="73"/>
      <c r="L409" s="73"/>
    </row>
    <row r="410" spans="11:12" ht="12.75">
      <c r="K410" s="73"/>
      <c r="L410" s="73"/>
    </row>
    <row r="411" spans="11:12" ht="12.75">
      <c r="K411" s="73"/>
      <c r="L411" s="73"/>
    </row>
    <row r="412" spans="11:12" ht="12.75">
      <c r="K412" s="73"/>
      <c r="L412" s="73"/>
    </row>
    <row r="413" spans="11:12" ht="12.75">
      <c r="K413" s="73"/>
      <c r="L413" s="73"/>
    </row>
    <row r="414" spans="11:12" ht="12.75">
      <c r="K414" s="73"/>
      <c r="L414" s="73"/>
    </row>
    <row r="415" spans="11:12" ht="12.75">
      <c r="K415" s="73"/>
      <c r="L415" s="73"/>
    </row>
    <row r="416" spans="11:12" ht="12.75">
      <c r="K416" s="73"/>
      <c r="L416" s="73"/>
    </row>
    <row r="417" spans="11:12" ht="12.75">
      <c r="K417" s="73"/>
      <c r="L417" s="73"/>
    </row>
    <row r="418" spans="11:12" ht="12.75">
      <c r="K418" s="73"/>
      <c r="L418" s="73"/>
    </row>
    <row r="419" spans="11:12" ht="12.75">
      <c r="K419" s="73"/>
      <c r="L419" s="73"/>
    </row>
    <row r="420" spans="11:12" ht="12.75">
      <c r="K420" s="73"/>
      <c r="L420" s="73"/>
    </row>
    <row r="421" spans="11:12" ht="12.75">
      <c r="K421" s="73"/>
      <c r="L421" s="73"/>
    </row>
    <row r="422" spans="11:12" ht="12.75">
      <c r="K422" s="73"/>
      <c r="L422" s="73"/>
    </row>
    <row r="423" spans="11:12" ht="12.75">
      <c r="K423" s="73"/>
      <c r="L423" s="73"/>
    </row>
    <row r="424" spans="11:12" ht="12.75">
      <c r="K424" s="73"/>
      <c r="L424" s="73"/>
    </row>
    <row r="425" spans="11:12" ht="12.75">
      <c r="K425" s="73"/>
      <c r="L425" s="73"/>
    </row>
    <row r="426" spans="11:12" ht="12.75">
      <c r="K426" s="73"/>
      <c r="L426" s="73"/>
    </row>
    <row r="427" spans="11:12" ht="12.75">
      <c r="K427" s="73"/>
      <c r="L427" s="73"/>
    </row>
    <row r="428" spans="11:12" ht="12.75">
      <c r="K428" s="73"/>
      <c r="L428" s="73"/>
    </row>
    <row r="429" spans="11:12" ht="12.75">
      <c r="K429" s="73"/>
      <c r="L429" s="73"/>
    </row>
    <row r="430" spans="11:12" ht="12.75">
      <c r="K430" s="73"/>
      <c r="L430" s="73"/>
    </row>
    <row r="431" spans="11:12" ht="12.75">
      <c r="K431" s="73"/>
      <c r="L431" s="73"/>
    </row>
    <row r="432" spans="11:12" ht="12.75">
      <c r="K432" s="73"/>
      <c r="L432" s="73"/>
    </row>
    <row r="433" spans="11:12" ht="12.75">
      <c r="K433" s="73"/>
      <c r="L433" s="73"/>
    </row>
    <row r="434" spans="11:12" ht="12.75">
      <c r="K434" s="73"/>
      <c r="L434" s="73"/>
    </row>
    <row r="435" spans="11:12" ht="12.75">
      <c r="K435" s="73"/>
      <c r="L435" s="73"/>
    </row>
    <row r="436" spans="11:12" ht="12.75">
      <c r="K436" s="73"/>
      <c r="L436" s="73"/>
    </row>
    <row r="437" spans="11:12" ht="12.75">
      <c r="K437" s="73"/>
      <c r="L437" s="73"/>
    </row>
    <row r="438" spans="11:12" ht="12.75">
      <c r="K438" s="73"/>
      <c r="L438" s="73"/>
    </row>
    <row r="439" spans="11:12" ht="12.75">
      <c r="K439" s="73"/>
      <c r="L439" s="73"/>
    </row>
    <row r="440" spans="11:12" ht="12.75">
      <c r="K440" s="73"/>
      <c r="L440" s="73"/>
    </row>
    <row r="441" spans="11:12" ht="12.75">
      <c r="K441" s="73"/>
      <c r="L441" s="73"/>
    </row>
    <row r="442" spans="11:12" ht="12.75">
      <c r="K442" s="73"/>
      <c r="L442" s="73"/>
    </row>
    <row r="443" spans="11:12" ht="12.75">
      <c r="K443" s="73"/>
      <c r="L443" s="73"/>
    </row>
    <row r="444" spans="11:12" ht="12.75">
      <c r="K444" s="73"/>
      <c r="L444" s="73"/>
    </row>
    <row r="445" spans="11:12" ht="12.75">
      <c r="K445" s="73"/>
      <c r="L445" s="73"/>
    </row>
    <row r="446" spans="11:12" ht="12.75">
      <c r="K446" s="73"/>
      <c r="L446" s="73"/>
    </row>
    <row r="447" spans="11:12" ht="12.75">
      <c r="K447" s="73"/>
      <c r="L447" s="73"/>
    </row>
    <row r="448" spans="11:12" ht="12.75">
      <c r="K448" s="73"/>
      <c r="L448" s="73"/>
    </row>
    <row r="449" spans="11:12" ht="12.75">
      <c r="K449" s="73"/>
      <c r="L449" s="73"/>
    </row>
    <row r="450" spans="11:12" ht="12.75">
      <c r="K450" s="73"/>
      <c r="L450" s="73"/>
    </row>
    <row r="451" spans="11:12" ht="12.75">
      <c r="K451" s="73"/>
      <c r="L451" s="73"/>
    </row>
    <row r="452" spans="11:12" ht="12.75">
      <c r="K452" s="73"/>
      <c r="L452" s="73"/>
    </row>
    <row r="453" spans="11:12" ht="12.75">
      <c r="K453" s="73"/>
      <c r="L453" s="73"/>
    </row>
    <row r="454" spans="11:12" ht="12.75">
      <c r="K454" s="73"/>
      <c r="L454" s="73"/>
    </row>
    <row r="455" spans="11:12" ht="12.75">
      <c r="K455" s="73"/>
      <c r="L455" s="73"/>
    </row>
    <row r="456" spans="11:12" ht="12.75">
      <c r="K456" s="73"/>
      <c r="L456" s="73"/>
    </row>
    <row r="457" spans="11:12" ht="12.75">
      <c r="K457" s="73"/>
      <c r="L457" s="73"/>
    </row>
    <row r="458" spans="11:12" ht="12.75">
      <c r="K458" s="73"/>
      <c r="L458" s="73"/>
    </row>
    <row r="459" spans="11:12" ht="12.75">
      <c r="K459" s="73"/>
      <c r="L459" s="73"/>
    </row>
    <row r="460" spans="11:12" ht="12.75">
      <c r="K460" s="73"/>
      <c r="L460" s="73"/>
    </row>
    <row r="461" spans="11:12" ht="12.75">
      <c r="K461" s="73"/>
      <c r="L461" s="73"/>
    </row>
    <row r="462" spans="11:12" ht="12.75">
      <c r="K462" s="73"/>
      <c r="L462" s="73"/>
    </row>
    <row r="463" spans="11:12" ht="12.75">
      <c r="K463" s="73"/>
      <c r="L463" s="73"/>
    </row>
    <row r="464" spans="11:12" ht="12.75">
      <c r="K464" s="73"/>
      <c r="L464" s="73"/>
    </row>
    <row r="465" spans="11:12" ht="12.75">
      <c r="K465" s="73"/>
      <c r="L465" s="73"/>
    </row>
    <row r="466" spans="11:12" ht="12.75">
      <c r="K466" s="73"/>
      <c r="L466" s="73"/>
    </row>
    <row r="467" spans="11:12" ht="12.75">
      <c r="K467" s="73"/>
      <c r="L467" s="73"/>
    </row>
    <row r="468" spans="11:12" ht="12.75">
      <c r="K468" s="73"/>
      <c r="L468" s="73"/>
    </row>
    <row r="469" spans="11:12" ht="12.75">
      <c r="K469" s="73"/>
      <c r="L469" s="73"/>
    </row>
    <row r="470" spans="11:12" ht="12.75">
      <c r="K470" s="73"/>
      <c r="L470" s="73"/>
    </row>
    <row r="471" spans="11:12" ht="12.75">
      <c r="K471" s="73"/>
      <c r="L471" s="73"/>
    </row>
    <row r="472" spans="11:12" ht="12.75">
      <c r="K472" s="73"/>
      <c r="L472" s="73"/>
    </row>
    <row r="473" spans="11:12" ht="12.75">
      <c r="K473" s="73"/>
      <c r="L473" s="73"/>
    </row>
    <row r="474" spans="11:12" ht="12.75">
      <c r="K474" s="73"/>
      <c r="L474" s="73"/>
    </row>
    <row r="475" spans="11:12" ht="12.75">
      <c r="K475" s="73"/>
      <c r="L475" s="73"/>
    </row>
    <row r="476" spans="11:12" ht="12.75">
      <c r="K476" s="73"/>
      <c r="L476" s="73"/>
    </row>
    <row r="477" spans="11:12" ht="12.75">
      <c r="K477" s="73"/>
      <c r="L477" s="73"/>
    </row>
    <row r="478" spans="11:12" ht="12.75">
      <c r="K478" s="73"/>
      <c r="L478" s="73"/>
    </row>
    <row r="479" spans="11:12" ht="12.75">
      <c r="K479" s="73"/>
      <c r="L479" s="73"/>
    </row>
    <row r="480" spans="11:12" ht="12.75">
      <c r="K480" s="73"/>
      <c r="L480" s="73"/>
    </row>
    <row r="481" spans="11:12" ht="12.75">
      <c r="K481" s="73"/>
      <c r="L481" s="73"/>
    </row>
    <row r="482" spans="11:12" ht="12.75">
      <c r="K482" s="73"/>
      <c r="L482" s="73"/>
    </row>
    <row r="483" spans="11:12" ht="12.75">
      <c r="K483" s="73"/>
      <c r="L483" s="73"/>
    </row>
    <row r="484" spans="11:12" ht="12.75">
      <c r="K484" s="73"/>
      <c r="L484" s="73"/>
    </row>
    <row r="485" spans="11:12" ht="12.75">
      <c r="K485" s="73"/>
      <c r="L485" s="73"/>
    </row>
    <row r="486" spans="11:12" ht="12.75">
      <c r="K486" s="73"/>
      <c r="L486" s="73"/>
    </row>
    <row r="487" spans="11:12" ht="12.75">
      <c r="K487" s="73"/>
      <c r="L487" s="73"/>
    </row>
    <row r="488" spans="11:12" ht="12.75">
      <c r="K488" s="73"/>
      <c r="L488" s="73"/>
    </row>
    <row r="489" spans="11:12" ht="12.75">
      <c r="K489" s="73"/>
      <c r="L489" s="73"/>
    </row>
    <row r="490" spans="11:12" ht="12.75">
      <c r="K490" s="73"/>
      <c r="L490" s="73"/>
    </row>
    <row r="491" spans="11:12" ht="12.75">
      <c r="K491" s="73"/>
      <c r="L491" s="73"/>
    </row>
    <row r="492" spans="11:12" ht="12.75">
      <c r="K492" s="73"/>
      <c r="L492" s="73"/>
    </row>
    <row r="493" spans="11:12" ht="12.75">
      <c r="K493" s="73"/>
      <c r="L493" s="73"/>
    </row>
    <row r="494" spans="11:12" ht="12.75">
      <c r="K494" s="73"/>
      <c r="L494" s="73"/>
    </row>
    <row r="495" spans="11:12" ht="12.75">
      <c r="K495" s="73"/>
      <c r="L495" s="73"/>
    </row>
    <row r="496" spans="11:12" ht="12.75">
      <c r="K496" s="73"/>
      <c r="L496" s="73"/>
    </row>
    <row r="497" spans="11:12" ht="12.75">
      <c r="K497" s="73"/>
      <c r="L497" s="73"/>
    </row>
    <row r="498" spans="11:12" ht="12.75">
      <c r="K498" s="73"/>
      <c r="L498" s="73"/>
    </row>
    <row r="499" spans="11:12" ht="12.75">
      <c r="K499" s="73"/>
      <c r="L499" s="73"/>
    </row>
    <row r="500" spans="11:12" ht="12.75">
      <c r="K500" s="73"/>
      <c r="L500" s="73"/>
    </row>
    <row r="501" spans="11:12" ht="12.75">
      <c r="K501" s="73"/>
      <c r="L501" s="73"/>
    </row>
    <row r="502" spans="11:12" ht="12.75">
      <c r="K502" s="73"/>
      <c r="L502" s="73"/>
    </row>
    <row r="503" spans="11:12" ht="12.75">
      <c r="K503" s="73"/>
      <c r="L503" s="73"/>
    </row>
    <row r="504" spans="11:12" ht="12.75">
      <c r="K504" s="73"/>
      <c r="L504" s="73"/>
    </row>
    <row r="505" spans="11:12" ht="12.75">
      <c r="K505" s="73"/>
      <c r="L505" s="73"/>
    </row>
    <row r="506" spans="11:12" ht="12.75">
      <c r="K506" s="73"/>
      <c r="L506" s="73"/>
    </row>
    <row r="507" spans="11:12" ht="12.75">
      <c r="K507" s="73"/>
      <c r="L507" s="73"/>
    </row>
    <row r="508" spans="11:12" ht="12.75">
      <c r="K508" s="73"/>
      <c r="L508" s="73"/>
    </row>
    <row r="509" spans="11:12" ht="12.75">
      <c r="K509" s="73"/>
      <c r="L509" s="73"/>
    </row>
    <row r="510" spans="11:12" ht="12.75">
      <c r="K510" s="73"/>
      <c r="L510" s="73"/>
    </row>
    <row r="511" spans="11:12" ht="12.75">
      <c r="K511" s="73"/>
      <c r="L511" s="73"/>
    </row>
    <row r="512" spans="11:12" ht="12.75">
      <c r="K512" s="73"/>
      <c r="L512" s="73"/>
    </row>
    <row r="513" spans="11:12" ht="12.75">
      <c r="K513" s="73"/>
      <c r="L513" s="73"/>
    </row>
    <row r="514" spans="11:12" ht="12.75">
      <c r="K514" s="73"/>
      <c r="L514" s="73"/>
    </row>
    <row r="515" spans="11:12" ht="12.75">
      <c r="K515" s="73"/>
      <c r="L515" s="73"/>
    </row>
    <row r="516" spans="11:12" ht="12.75">
      <c r="K516" s="73"/>
      <c r="L516" s="73"/>
    </row>
    <row r="517" spans="11:12" ht="12.75">
      <c r="K517" s="73"/>
      <c r="L517" s="73"/>
    </row>
    <row r="518" spans="11:12" ht="12.75">
      <c r="K518" s="73"/>
      <c r="L518" s="73"/>
    </row>
    <row r="519" spans="11:12" ht="12.75">
      <c r="K519" s="73"/>
      <c r="L519" s="73"/>
    </row>
    <row r="520" spans="11:12" ht="12.75">
      <c r="K520" s="73"/>
      <c r="L520" s="73"/>
    </row>
    <row r="521" spans="11:12" ht="12.75">
      <c r="K521" s="73"/>
      <c r="L521" s="73"/>
    </row>
    <row r="522" spans="11:12" ht="12.75">
      <c r="K522" s="73"/>
      <c r="L522" s="73"/>
    </row>
    <row r="523" spans="11:12" ht="12.75">
      <c r="K523" s="73"/>
      <c r="L523" s="73"/>
    </row>
    <row r="524" spans="11:12" ht="12.75">
      <c r="K524" s="73"/>
      <c r="L524" s="73"/>
    </row>
    <row r="525" spans="11:12" ht="12.75">
      <c r="K525" s="73"/>
      <c r="L525" s="73"/>
    </row>
    <row r="526" spans="11:12" ht="12.75">
      <c r="K526" s="73"/>
      <c r="L526" s="73"/>
    </row>
    <row r="527" spans="11:12" ht="12.75">
      <c r="K527" s="73"/>
      <c r="L527" s="73"/>
    </row>
    <row r="528" spans="11:12" ht="12.75">
      <c r="K528" s="73"/>
      <c r="L528" s="73"/>
    </row>
    <row r="529" spans="11:12" ht="12.75">
      <c r="K529" s="73"/>
      <c r="L529" s="73"/>
    </row>
    <row r="530" spans="11:12" ht="12.75">
      <c r="K530" s="73"/>
      <c r="L530" s="73"/>
    </row>
    <row r="531" spans="11:12" ht="12.75">
      <c r="K531" s="73"/>
      <c r="L531" s="73"/>
    </row>
    <row r="532" spans="11:12" ht="12.75">
      <c r="K532" s="73"/>
      <c r="L532" s="73"/>
    </row>
    <row r="533" spans="11:12" ht="12.75">
      <c r="K533" s="73"/>
      <c r="L533" s="73"/>
    </row>
    <row r="534" spans="11:12" ht="12.75">
      <c r="K534" s="73"/>
      <c r="L534" s="73"/>
    </row>
    <row r="535" spans="11:12" ht="12.75">
      <c r="K535" s="73"/>
      <c r="L535" s="73"/>
    </row>
    <row r="536" spans="11:12" ht="12.75">
      <c r="K536" s="73"/>
      <c r="L536" s="73"/>
    </row>
    <row r="537" spans="11:12" ht="12.75">
      <c r="K537" s="73"/>
      <c r="L537" s="73"/>
    </row>
    <row r="538" spans="11:12" ht="12.75">
      <c r="K538" s="73"/>
      <c r="L538" s="73"/>
    </row>
    <row r="539" spans="11:12" ht="12.75">
      <c r="K539" s="73"/>
      <c r="L539" s="73"/>
    </row>
    <row r="540" spans="11:12" ht="12.75">
      <c r="K540" s="73"/>
      <c r="L540" s="73"/>
    </row>
    <row r="541" spans="11:12" ht="12.75">
      <c r="K541" s="73"/>
      <c r="L541" s="73"/>
    </row>
    <row r="542" spans="11:12" ht="12.75">
      <c r="K542" s="73"/>
      <c r="L542" s="73"/>
    </row>
    <row r="543" spans="11:12" ht="12.75">
      <c r="K543" s="73"/>
      <c r="L543" s="73"/>
    </row>
    <row r="544" spans="11:12" ht="12.75">
      <c r="K544" s="73"/>
      <c r="L544" s="73"/>
    </row>
    <row r="545" spans="11:12" ht="12.75">
      <c r="K545" s="73"/>
      <c r="L545" s="73"/>
    </row>
    <row r="546" spans="11:12" ht="12.75">
      <c r="K546" s="73"/>
      <c r="L546" s="73"/>
    </row>
    <row r="547" spans="11:12" ht="12.75">
      <c r="K547" s="73"/>
      <c r="L547" s="73"/>
    </row>
    <row r="548" spans="11:12" ht="12.75">
      <c r="K548" s="73"/>
      <c r="L548" s="73"/>
    </row>
    <row r="549" spans="11:12" ht="12.75">
      <c r="K549" s="73"/>
      <c r="L549" s="73"/>
    </row>
    <row r="550" spans="11:12" ht="12.75">
      <c r="K550" s="73"/>
      <c r="L550" s="73"/>
    </row>
    <row r="551" spans="11:12" ht="12.75">
      <c r="K551" s="73"/>
      <c r="L551" s="73"/>
    </row>
    <row r="552" spans="11:12" ht="12.75">
      <c r="K552" s="73"/>
      <c r="L552" s="73"/>
    </row>
    <row r="553" spans="11:12" ht="12.75">
      <c r="K553" s="73"/>
      <c r="L553" s="73"/>
    </row>
    <row r="554" spans="11:12" ht="12.75">
      <c r="K554" s="73"/>
      <c r="L554" s="73"/>
    </row>
    <row r="555" spans="11:12" ht="12.75">
      <c r="K555" s="73"/>
      <c r="L555" s="73"/>
    </row>
    <row r="556" spans="11:12" ht="12.75">
      <c r="K556" s="73"/>
      <c r="L556" s="73"/>
    </row>
    <row r="557" spans="11:12" ht="12.75">
      <c r="K557" s="73"/>
      <c r="L557" s="73"/>
    </row>
    <row r="558" spans="11:12" ht="12.75">
      <c r="K558" s="73"/>
      <c r="L558" s="73"/>
    </row>
    <row r="559" spans="11:12" ht="12.75">
      <c r="K559" s="73"/>
      <c r="L559" s="73"/>
    </row>
    <row r="560" spans="11:12" ht="12.75">
      <c r="K560" s="73"/>
      <c r="L560" s="73"/>
    </row>
    <row r="561" spans="11:12" ht="12.75">
      <c r="K561" s="73"/>
      <c r="L561" s="73"/>
    </row>
    <row r="562" spans="11:12" ht="12.75">
      <c r="K562" s="73"/>
      <c r="L562" s="73"/>
    </row>
    <row r="563" spans="11:12" ht="12.75">
      <c r="K563" s="73"/>
      <c r="L563" s="73"/>
    </row>
    <row r="564" spans="11:12" ht="12.75">
      <c r="K564" s="73"/>
      <c r="L564" s="73"/>
    </row>
    <row r="565" spans="11:12" ht="12.75">
      <c r="K565" s="73"/>
      <c r="L565" s="73"/>
    </row>
    <row r="566" spans="11:12" ht="12.75">
      <c r="K566" s="73"/>
      <c r="L566" s="73"/>
    </row>
    <row r="567" spans="11:12" ht="12.75">
      <c r="K567" s="73"/>
      <c r="L567" s="73"/>
    </row>
    <row r="568" spans="11:12" ht="12.75">
      <c r="K568" s="73"/>
      <c r="L568" s="73"/>
    </row>
    <row r="569" spans="11:12" ht="12.75">
      <c r="K569" s="73"/>
      <c r="L569" s="73"/>
    </row>
    <row r="570" spans="11:12" ht="12.75">
      <c r="K570" s="73"/>
      <c r="L570" s="73"/>
    </row>
    <row r="571" spans="11:12" ht="12.75">
      <c r="K571" s="73"/>
      <c r="L571" s="73"/>
    </row>
    <row r="572" spans="11:12" ht="12.75">
      <c r="K572" s="73"/>
      <c r="L572" s="73"/>
    </row>
    <row r="573" spans="11:12" ht="12.75">
      <c r="K573" s="73"/>
      <c r="L573" s="73"/>
    </row>
    <row r="574" spans="11:12" ht="12.75">
      <c r="K574" s="73"/>
      <c r="L574" s="73"/>
    </row>
    <row r="575" spans="11:12" ht="12.75">
      <c r="K575" s="73"/>
      <c r="L575" s="73"/>
    </row>
    <row r="576" spans="11:12" ht="12.75">
      <c r="K576" s="73"/>
      <c r="L576" s="73"/>
    </row>
    <row r="577" spans="11:12" ht="12.75">
      <c r="K577" s="73"/>
      <c r="L577" s="73"/>
    </row>
    <row r="578" spans="11:12" ht="12.75">
      <c r="K578" s="73"/>
      <c r="L578" s="73"/>
    </row>
    <row r="579" spans="11:12" ht="12.75">
      <c r="K579" s="73"/>
      <c r="L579" s="73"/>
    </row>
    <row r="580" spans="11:12" ht="12.75">
      <c r="K580" s="73"/>
      <c r="L580" s="73"/>
    </row>
    <row r="581" spans="11:12" ht="12.75">
      <c r="K581" s="73"/>
      <c r="L581" s="73"/>
    </row>
    <row r="582" spans="11:12" ht="12.75">
      <c r="K582" s="73"/>
      <c r="L582" s="73"/>
    </row>
    <row r="583" spans="11:12" ht="12.75">
      <c r="K583" s="73"/>
      <c r="L583" s="73"/>
    </row>
    <row r="584" spans="11:12" ht="12.75">
      <c r="K584" s="73"/>
      <c r="L584" s="73"/>
    </row>
    <row r="585" spans="11:12" ht="12.75">
      <c r="K585" s="73"/>
      <c r="L585" s="73"/>
    </row>
    <row r="586" spans="11:12" ht="12.75">
      <c r="K586" s="73"/>
      <c r="L586" s="73"/>
    </row>
    <row r="587" spans="11:12" ht="12.75">
      <c r="K587" s="73"/>
      <c r="L587" s="73"/>
    </row>
    <row r="588" spans="11:12" ht="12.75">
      <c r="K588" s="73"/>
      <c r="L588" s="73"/>
    </row>
    <row r="589" spans="11:12" ht="12.75">
      <c r="K589" s="73"/>
      <c r="L589" s="73"/>
    </row>
    <row r="590" spans="11:12" ht="12.75">
      <c r="K590" s="73"/>
      <c r="L590" s="73"/>
    </row>
    <row r="591" spans="11:12" ht="12.75">
      <c r="K591" s="73"/>
      <c r="L591" s="73"/>
    </row>
    <row r="592" spans="11:12" ht="12.75">
      <c r="K592" s="73"/>
      <c r="L592" s="73"/>
    </row>
    <row r="593" spans="11:12" ht="12.75">
      <c r="K593" s="73"/>
      <c r="L593" s="73"/>
    </row>
    <row r="594" spans="11:12" ht="12.75">
      <c r="K594" s="73"/>
      <c r="L594" s="73"/>
    </row>
    <row r="595" spans="11:12" ht="12.75">
      <c r="K595" s="73"/>
      <c r="L595" s="73"/>
    </row>
    <row r="596" spans="11:12" ht="12.75">
      <c r="K596" s="73"/>
      <c r="L596" s="73"/>
    </row>
    <row r="597" spans="11:12" ht="12.75">
      <c r="K597" s="73"/>
      <c r="L597" s="73"/>
    </row>
    <row r="598" spans="11:12" ht="12.75">
      <c r="K598" s="73"/>
      <c r="L598" s="73"/>
    </row>
    <row r="599" spans="11:12" ht="12.75">
      <c r="K599" s="73"/>
      <c r="L599" s="73"/>
    </row>
    <row r="600" spans="11:12" ht="12.75">
      <c r="K600" s="73"/>
      <c r="L600" s="73"/>
    </row>
    <row r="601" spans="11:12" ht="12.75">
      <c r="K601" s="73"/>
      <c r="L601" s="73"/>
    </row>
    <row r="602" spans="11:12" ht="12.75">
      <c r="K602" s="73"/>
      <c r="L602" s="73"/>
    </row>
    <row r="603" spans="11:12" ht="12.75">
      <c r="K603" s="73"/>
      <c r="L603" s="73"/>
    </row>
    <row r="604" spans="11:12" ht="12.75">
      <c r="K604" s="73"/>
      <c r="L604" s="73"/>
    </row>
    <row r="605" spans="11:12" ht="12.75">
      <c r="K605" s="73"/>
      <c r="L605" s="73"/>
    </row>
    <row r="606" spans="11:12" ht="12.75">
      <c r="K606" s="73"/>
      <c r="L606" s="73"/>
    </row>
    <row r="607" spans="11:12" ht="12.75">
      <c r="K607" s="73"/>
      <c r="L607" s="73"/>
    </row>
    <row r="608" spans="11:12" ht="12.75">
      <c r="K608" s="73"/>
      <c r="L608" s="73"/>
    </row>
    <row r="609" spans="11:12" ht="12.75">
      <c r="K609" s="73"/>
      <c r="L609" s="73"/>
    </row>
    <row r="610" spans="11:12" ht="12.75">
      <c r="K610" s="73"/>
      <c r="L610" s="73"/>
    </row>
    <row r="611" spans="11:12" ht="12.75">
      <c r="K611" s="73"/>
      <c r="L611" s="73"/>
    </row>
    <row r="612" spans="11:12" ht="12.75">
      <c r="K612" s="73"/>
      <c r="L612" s="73"/>
    </row>
    <row r="613" spans="11:12" ht="12.75">
      <c r="K613" s="73"/>
      <c r="L613" s="73"/>
    </row>
    <row r="614" spans="11:12" ht="12.75">
      <c r="K614" s="73"/>
      <c r="L614" s="73"/>
    </row>
    <row r="615" spans="11:12" ht="12.75">
      <c r="K615" s="73"/>
      <c r="L615" s="73"/>
    </row>
    <row r="616" spans="11:12" ht="12.75">
      <c r="K616" s="73"/>
      <c r="L616" s="73"/>
    </row>
    <row r="617" spans="11:12" ht="12.75">
      <c r="K617" s="73"/>
      <c r="L617" s="73"/>
    </row>
    <row r="618" spans="11:12" ht="12.75">
      <c r="K618" s="73"/>
      <c r="L618" s="73"/>
    </row>
    <row r="619" spans="11:12" ht="12.75">
      <c r="K619" s="73"/>
      <c r="L619" s="73"/>
    </row>
    <row r="620" spans="11:12" ht="12.75">
      <c r="K620" s="73"/>
      <c r="L620" s="73"/>
    </row>
    <row r="621" spans="11:12" ht="12.75">
      <c r="K621" s="73"/>
      <c r="L621" s="73"/>
    </row>
    <row r="622" spans="11:12" ht="12.75">
      <c r="K622" s="73"/>
      <c r="L622" s="73"/>
    </row>
    <row r="623" spans="11:12" ht="12.75">
      <c r="K623" s="73"/>
      <c r="L623" s="73"/>
    </row>
    <row r="624" spans="11:12" ht="12.75">
      <c r="K624" s="73"/>
      <c r="L624" s="73"/>
    </row>
    <row r="625" spans="11:12" ht="12.75">
      <c r="K625" s="73"/>
      <c r="L625" s="73"/>
    </row>
    <row r="626" spans="11:12" ht="12.75">
      <c r="K626" s="73"/>
      <c r="L626" s="73"/>
    </row>
    <row r="627" spans="11:12" ht="12.75">
      <c r="K627" s="73"/>
      <c r="L627" s="73"/>
    </row>
    <row r="628" spans="11:12" ht="12.75">
      <c r="K628" s="73"/>
      <c r="L628" s="73"/>
    </row>
    <row r="629" spans="11:12" ht="12.75">
      <c r="K629" s="73"/>
      <c r="L629" s="73"/>
    </row>
    <row r="630" spans="11:12" ht="12.75">
      <c r="K630" s="73"/>
      <c r="L630" s="73"/>
    </row>
    <row r="631" spans="11:12" ht="12.75">
      <c r="K631" s="73"/>
      <c r="L631" s="73"/>
    </row>
    <row r="632" spans="11:12" ht="12.75">
      <c r="K632" s="73"/>
      <c r="L632" s="73"/>
    </row>
    <row r="633" spans="11:12" ht="12.75">
      <c r="K633" s="73"/>
      <c r="L633" s="73"/>
    </row>
    <row r="634" spans="11:12" ht="12.75">
      <c r="K634" s="73"/>
      <c r="L634" s="73"/>
    </row>
    <row r="635" spans="11:12" ht="12.75">
      <c r="K635" s="73"/>
      <c r="L635" s="73"/>
    </row>
    <row r="636" spans="11:12" ht="12.75">
      <c r="K636" s="73"/>
      <c r="L636" s="73"/>
    </row>
    <row r="637" spans="11:12" ht="12.75">
      <c r="K637" s="73"/>
      <c r="L637" s="73"/>
    </row>
    <row r="638" spans="11:12" ht="12.75">
      <c r="K638" s="73"/>
      <c r="L638" s="73"/>
    </row>
    <row r="639" spans="11:12" ht="12.75">
      <c r="K639" s="73"/>
      <c r="L639" s="73"/>
    </row>
    <row r="640" spans="11:12" ht="12.75">
      <c r="K640" s="73"/>
      <c r="L640" s="73"/>
    </row>
    <row r="641" spans="11:12" ht="12.75">
      <c r="K641" s="73"/>
      <c r="L641" s="73"/>
    </row>
    <row r="642" spans="11:12" ht="12.75">
      <c r="K642" s="73"/>
      <c r="L642" s="73"/>
    </row>
    <row r="643" spans="11:12" ht="12.75">
      <c r="K643" s="73"/>
      <c r="L643" s="73"/>
    </row>
    <row r="644" spans="11:12" ht="12.75">
      <c r="K644" s="73"/>
      <c r="L644" s="73"/>
    </row>
    <row r="645" spans="11:12" ht="12.75">
      <c r="K645" s="73"/>
      <c r="L645" s="73"/>
    </row>
    <row r="646" spans="11:12" ht="12.75">
      <c r="K646" s="73"/>
      <c r="L646" s="73"/>
    </row>
    <row r="647" spans="11:12" ht="12.75">
      <c r="K647" s="73"/>
      <c r="L647" s="73"/>
    </row>
    <row r="648" spans="11:12" ht="12.75">
      <c r="K648" s="73"/>
      <c r="L648" s="73"/>
    </row>
    <row r="649" spans="11:12" ht="12.75">
      <c r="K649" s="73"/>
      <c r="L649" s="73"/>
    </row>
    <row r="650" spans="11:12" ht="12.75">
      <c r="K650" s="73"/>
      <c r="L650" s="73"/>
    </row>
    <row r="651" spans="11:12" ht="12.75">
      <c r="K651" s="73"/>
      <c r="L651" s="73"/>
    </row>
    <row r="652" spans="11:12" ht="12.75">
      <c r="K652" s="73"/>
      <c r="L652" s="73"/>
    </row>
    <row r="653" spans="11:12" ht="12.75">
      <c r="K653" s="73"/>
      <c r="L653" s="73"/>
    </row>
    <row r="654" spans="11:12" ht="12.75">
      <c r="K654" s="73"/>
      <c r="L654" s="73"/>
    </row>
    <row r="655" spans="11:12" ht="12.75">
      <c r="K655" s="73"/>
      <c r="L655" s="73"/>
    </row>
    <row r="656" spans="11:12" ht="12.75">
      <c r="K656" s="73"/>
      <c r="L656" s="73"/>
    </row>
    <row r="657" spans="11:12" ht="12.75">
      <c r="K657" s="73"/>
      <c r="L657" s="73"/>
    </row>
    <row r="658" spans="11:12" ht="12.75">
      <c r="K658" s="73"/>
      <c r="L658" s="73"/>
    </row>
    <row r="659" spans="11:12" ht="12.75">
      <c r="K659" s="73"/>
      <c r="L659" s="73"/>
    </row>
    <row r="660" spans="11:12" ht="12.75">
      <c r="K660" s="73"/>
      <c r="L660" s="73"/>
    </row>
    <row r="661" spans="11:12" ht="12.75">
      <c r="K661" s="73"/>
      <c r="L661" s="73"/>
    </row>
    <row r="662" spans="11:12" ht="12.75">
      <c r="K662" s="73"/>
      <c r="L662" s="73"/>
    </row>
    <row r="663" spans="11:12" ht="12.75">
      <c r="K663" s="73"/>
      <c r="L663" s="73"/>
    </row>
    <row r="664" spans="11:12" ht="12.75">
      <c r="K664" s="73"/>
      <c r="L664" s="73"/>
    </row>
    <row r="665" spans="11:12" ht="12.75">
      <c r="K665" s="73"/>
      <c r="L665" s="73"/>
    </row>
    <row r="666" spans="11:12" ht="12.75">
      <c r="K666" s="73"/>
      <c r="L666" s="73"/>
    </row>
    <row r="667" spans="11:12" ht="12.75">
      <c r="K667" s="73"/>
      <c r="L667" s="73"/>
    </row>
    <row r="668" spans="11:12" ht="12.75">
      <c r="K668" s="73"/>
      <c r="L668" s="73"/>
    </row>
    <row r="669" spans="11:12" ht="12.75">
      <c r="K669" s="73"/>
      <c r="L669" s="73"/>
    </row>
    <row r="670" spans="11:12" ht="12.75">
      <c r="K670" s="73"/>
      <c r="L670" s="73"/>
    </row>
    <row r="671" spans="11:12" ht="12.75">
      <c r="K671" s="73"/>
      <c r="L671" s="73"/>
    </row>
    <row r="672" spans="11:12" ht="12.75">
      <c r="K672" s="73"/>
      <c r="L672" s="73"/>
    </row>
    <row r="673" spans="11:12" ht="12.75">
      <c r="K673" s="73"/>
      <c r="L673" s="73"/>
    </row>
    <row r="674" spans="11:12" ht="12.75">
      <c r="K674" s="73"/>
      <c r="L674" s="73"/>
    </row>
    <row r="675" spans="11:12" ht="12.75">
      <c r="K675" s="73"/>
      <c r="L675" s="73"/>
    </row>
    <row r="676" spans="11:12" ht="12.75">
      <c r="K676" s="73"/>
      <c r="L676" s="73"/>
    </row>
    <row r="677" spans="11:12" ht="12.75">
      <c r="K677" s="73"/>
      <c r="L677" s="73"/>
    </row>
    <row r="678" spans="11:12" ht="12.75">
      <c r="K678" s="73"/>
      <c r="L678" s="73"/>
    </row>
    <row r="679" spans="11:12" ht="12.75">
      <c r="K679" s="73"/>
      <c r="L679" s="73"/>
    </row>
    <row r="680" spans="11:12" ht="12.75">
      <c r="K680" s="73"/>
      <c r="L680" s="73"/>
    </row>
    <row r="681" spans="11:12" ht="12.75">
      <c r="K681" s="73"/>
      <c r="L681" s="73"/>
    </row>
    <row r="682" spans="11:12" ht="12.75">
      <c r="K682" s="73"/>
      <c r="L682" s="73"/>
    </row>
    <row r="683" spans="11:12" ht="12.75">
      <c r="K683" s="73"/>
      <c r="L683" s="73"/>
    </row>
    <row r="684" spans="11:12" ht="12.75">
      <c r="K684" s="73"/>
      <c r="L684" s="73"/>
    </row>
    <row r="685" spans="11:12" ht="12.75">
      <c r="K685" s="73"/>
      <c r="L685" s="73"/>
    </row>
    <row r="686" spans="11:12" ht="12.75">
      <c r="K686" s="73"/>
      <c r="L686" s="73"/>
    </row>
    <row r="687" spans="11:12" ht="12.75">
      <c r="K687" s="73"/>
      <c r="L687" s="73"/>
    </row>
    <row r="688" spans="11:12" ht="12.75">
      <c r="K688" s="73"/>
      <c r="L688" s="73"/>
    </row>
    <row r="689" spans="11:12" ht="12.75">
      <c r="K689" s="73"/>
      <c r="L689" s="73"/>
    </row>
    <row r="690" spans="11:12" ht="12.75">
      <c r="K690" s="73"/>
      <c r="L690" s="73"/>
    </row>
    <row r="691" spans="11:12" ht="12.75">
      <c r="K691" s="73"/>
      <c r="L691" s="73"/>
    </row>
    <row r="692" spans="11:12" ht="12.75">
      <c r="K692" s="73"/>
      <c r="L692" s="73"/>
    </row>
    <row r="693" spans="11:12" ht="12.75">
      <c r="K693" s="73"/>
      <c r="L693" s="73"/>
    </row>
    <row r="694" spans="11:12" ht="12.75">
      <c r="K694" s="73"/>
      <c r="L694" s="73"/>
    </row>
    <row r="695" spans="11:12" ht="12.75">
      <c r="K695" s="73"/>
      <c r="L695" s="73"/>
    </row>
    <row r="696" spans="11:12" ht="12.75">
      <c r="K696" s="73"/>
      <c r="L696" s="73"/>
    </row>
    <row r="697" spans="11:12" ht="12.75">
      <c r="K697" s="73"/>
      <c r="L697" s="73"/>
    </row>
    <row r="698" spans="11:12" ht="12.75">
      <c r="K698" s="73"/>
      <c r="L698" s="73"/>
    </row>
    <row r="699" spans="11:12" ht="12.75">
      <c r="K699" s="73"/>
      <c r="L699" s="73"/>
    </row>
    <row r="700" spans="11:12" ht="12.75">
      <c r="K700" s="73"/>
      <c r="L700" s="73"/>
    </row>
    <row r="701" spans="11:12" ht="12.75">
      <c r="K701" s="73"/>
      <c r="L701" s="73"/>
    </row>
    <row r="702" spans="11:12" ht="12.75">
      <c r="K702" s="73"/>
      <c r="L702" s="73"/>
    </row>
    <row r="703" spans="11:12" ht="12.75">
      <c r="K703" s="73"/>
      <c r="L703" s="73"/>
    </row>
    <row r="704" spans="11:12" ht="12.75">
      <c r="K704" s="73"/>
      <c r="L704" s="73"/>
    </row>
    <row r="705" spans="11:12" ht="12.75">
      <c r="K705" s="73"/>
      <c r="L705" s="73"/>
    </row>
    <row r="706" spans="11:12" ht="12.75">
      <c r="K706" s="73"/>
      <c r="L706" s="73"/>
    </row>
    <row r="707" spans="11:12" ht="12.75">
      <c r="K707" s="73"/>
      <c r="L707" s="73"/>
    </row>
    <row r="708" spans="11:12" ht="12.75">
      <c r="K708" s="73"/>
      <c r="L708" s="73"/>
    </row>
    <row r="709" spans="11:12" ht="12.75">
      <c r="K709" s="73"/>
      <c r="L709" s="73"/>
    </row>
    <row r="710" spans="11:12" ht="12.75">
      <c r="K710" s="73"/>
      <c r="L710" s="73"/>
    </row>
    <row r="711" spans="11:12" ht="12.75">
      <c r="K711" s="73"/>
      <c r="L711" s="73"/>
    </row>
    <row r="712" spans="11:12" ht="12.75">
      <c r="K712" s="73"/>
      <c r="L712" s="73"/>
    </row>
    <row r="713" spans="11:12" ht="12.75">
      <c r="K713" s="73"/>
      <c r="L713" s="73"/>
    </row>
    <row r="714" spans="11:12" ht="12.75">
      <c r="K714" s="73"/>
      <c r="L714" s="73"/>
    </row>
    <row r="715" spans="11:12" ht="12.75">
      <c r="K715" s="73"/>
      <c r="L715" s="73"/>
    </row>
    <row r="716" spans="11:12" ht="12.75">
      <c r="K716" s="73"/>
      <c r="L716" s="73"/>
    </row>
    <row r="717" spans="11:12" ht="12.75">
      <c r="K717" s="73"/>
      <c r="L717" s="73"/>
    </row>
    <row r="718" spans="11:12" ht="12.75">
      <c r="K718" s="73"/>
      <c r="L718" s="73"/>
    </row>
    <row r="719" spans="11:12" ht="12.75">
      <c r="K719" s="73"/>
      <c r="L719" s="73"/>
    </row>
    <row r="720" spans="11:12" ht="12.75">
      <c r="K720" s="73"/>
      <c r="L720" s="73"/>
    </row>
    <row r="721" spans="11:12" ht="12.75">
      <c r="K721" s="73"/>
      <c r="L721" s="73"/>
    </row>
    <row r="722" spans="11:12" ht="12.75">
      <c r="K722" s="73"/>
      <c r="L722" s="73"/>
    </row>
    <row r="723" spans="11:12" ht="12.75">
      <c r="K723" s="73"/>
      <c r="L723" s="73"/>
    </row>
    <row r="724" spans="11:12" ht="12.75">
      <c r="K724" s="73"/>
      <c r="L724" s="73"/>
    </row>
    <row r="725" spans="11:12" ht="12.75">
      <c r="K725" s="73"/>
      <c r="L725" s="73"/>
    </row>
    <row r="726" spans="11:12" ht="12.75">
      <c r="K726" s="73"/>
      <c r="L726" s="73"/>
    </row>
    <row r="727" spans="11:12" ht="12.75">
      <c r="K727" s="73"/>
      <c r="L727" s="73"/>
    </row>
    <row r="728" spans="11:12" ht="12.75">
      <c r="K728" s="73"/>
      <c r="L728" s="73"/>
    </row>
    <row r="729" spans="11:12" ht="12.75">
      <c r="K729" s="73"/>
      <c r="L729" s="73"/>
    </row>
    <row r="730" spans="11:12" ht="12.75">
      <c r="K730" s="73"/>
      <c r="L730" s="73"/>
    </row>
    <row r="731" spans="11:12" ht="12.75">
      <c r="K731" s="73"/>
      <c r="L731" s="73"/>
    </row>
    <row r="732" spans="11:12" ht="12.75">
      <c r="K732" s="73"/>
      <c r="L732" s="73"/>
    </row>
    <row r="733" spans="11:12" ht="12.75">
      <c r="K733" s="73"/>
      <c r="L733" s="73"/>
    </row>
    <row r="734" spans="11:12" ht="12.75">
      <c r="K734" s="73"/>
      <c r="L734" s="73"/>
    </row>
    <row r="735" spans="11:12" ht="12.75">
      <c r="K735" s="73"/>
      <c r="L735" s="73"/>
    </row>
    <row r="736" spans="11:12" ht="12.75">
      <c r="K736" s="73"/>
      <c r="L736" s="73"/>
    </row>
    <row r="737" spans="11:12" ht="12.75">
      <c r="K737" s="73"/>
      <c r="L737" s="73"/>
    </row>
    <row r="738" spans="11:12" ht="12.75">
      <c r="K738" s="73"/>
      <c r="L738" s="73"/>
    </row>
    <row r="739" spans="11:12" ht="12.75">
      <c r="K739" s="73"/>
      <c r="L739" s="73"/>
    </row>
    <row r="740" spans="11:12" ht="12.75">
      <c r="K740" s="73"/>
      <c r="L740" s="73"/>
    </row>
    <row r="741" spans="11:12" ht="12.75">
      <c r="K741" s="73"/>
      <c r="L741" s="73"/>
    </row>
    <row r="742" spans="11:12" ht="12.75">
      <c r="K742" s="73"/>
      <c r="L742" s="73"/>
    </row>
    <row r="743" spans="11:12" ht="12.75">
      <c r="K743" s="73"/>
      <c r="L743" s="73"/>
    </row>
    <row r="744" spans="11:12" ht="12.75">
      <c r="K744" s="73"/>
      <c r="L744" s="73"/>
    </row>
    <row r="745" spans="11:12" ht="12.75">
      <c r="K745" s="73"/>
      <c r="L745" s="73"/>
    </row>
    <row r="746" spans="11:12" ht="12.75">
      <c r="K746" s="73"/>
      <c r="L746" s="73"/>
    </row>
    <row r="747" spans="11:12" ht="12.75">
      <c r="K747" s="73"/>
      <c r="L747" s="73"/>
    </row>
    <row r="748" spans="11:12" ht="12.75">
      <c r="K748" s="73"/>
      <c r="L748" s="73"/>
    </row>
    <row r="749" spans="11:12" ht="12.75">
      <c r="K749" s="73"/>
      <c r="L749" s="73"/>
    </row>
    <row r="750" spans="11:12" ht="12.75">
      <c r="K750" s="73"/>
      <c r="L750" s="73"/>
    </row>
    <row r="751" spans="11:12" ht="12.75">
      <c r="K751" s="73"/>
      <c r="L751" s="73"/>
    </row>
    <row r="752" spans="11:12" ht="12.75">
      <c r="K752" s="73"/>
      <c r="L752" s="73"/>
    </row>
    <row r="753" spans="11:12" ht="12.75">
      <c r="K753" s="73"/>
      <c r="L753" s="73"/>
    </row>
    <row r="754" spans="11:12" ht="12.75">
      <c r="K754" s="73"/>
      <c r="L754" s="73"/>
    </row>
    <row r="755" spans="11:12" ht="12.75">
      <c r="K755" s="73"/>
      <c r="L755" s="73"/>
    </row>
    <row r="756" spans="11:12" ht="12.75">
      <c r="K756" s="73"/>
      <c r="L756" s="73"/>
    </row>
    <row r="757" spans="11:12" ht="12.75">
      <c r="K757" s="73"/>
      <c r="L757" s="73"/>
    </row>
    <row r="758" spans="11:12" ht="12.75">
      <c r="K758" s="73"/>
      <c r="L758" s="73"/>
    </row>
    <row r="759" spans="11:12" ht="12.75">
      <c r="K759" s="73"/>
      <c r="L759" s="73"/>
    </row>
    <row r="760" spans="11:12" ht="12.75">
      <c r="K760" s="73"/>
      <c r="L760" s="73"/>
    </row>
    <row r="761" spans="11:12" ht="12.75">
      <c r="K761" s="73"/>
      <c r="L761" s="73"/>
    </row>
    <row r="762" spans="11:12" ht="12.75">
      <c r="K762" s="73"/>
      <c r="L762" s="73"/>
    </row>
    <row r="763" spans="11:12" ht="12.75">
      <c r="K763" s="73"/>
      <c r="L763" s="73"/>
    </row>
    <row r="764" spans="11:12" ht="12.75">
      <c r="K764" s="73"/>
      <c r="L764" s="73"/>
    </row>
    <row r="765" spans="11:12" ht="12.75">
      <c r="K765" s="73"/>
      <c r="L765" s="73"/>
    </row>
    <row r="766" spans="11:12" ht="12.75">
      <c r="K766" s="73"/>
      <c r="L766" s="73"/>
    </row>
    <row r="767" spans="11:12" ht="12.75">
      <c r="K767" s="73"/>
      <c r="L767" s="73"/>
    </row>
    <row r="768" spans="11:12" ht="12.75">
      <c r="K768" s="73"/>
      <c r="L768" s="73"/>
    </row>
    <row r="769" spans="11:12" ht="12.75">
      <c r="K769" s="73"/>
      <c r="L769" s="73"/>
    </row>
    <row r="770" spans="11:12" ht="12.75">
      <c r="K770" s="73"/>
      <c r="L770" s="73"/>
    </row>
    <row r="771" spans="11:12" ht="12.75">
      <c r="K771" s="73"/>
      <c r="L771" s="73"/>
    </row>
    <row r="772" spans="11:12" ht="12.75">
      <c r="K772" s="73"/>
      <c r="L772" s="73"/>
    </row>
    <row r="773" spans="11:12" ht="12.75">
      <c r="K773" s="73"/>
      <c r="L773" s="73"/>
    </row>
    <row r="774" spans="11:12" ht="12.75">
      <c r="K774" s="73"/>
      <c r="L774" s="73"/>
    </row>
    <row r="775" spans="11:12" ht="12.75">
      <c r="K775" s="73"/>
      <c r="L775" s="73"/>
    </row>
    <row r="776" spans="11:12" ht="12.75">
      <c r="K776" s="73"/>
      <c r="L776" s="73"/>
    </row>
    <row r="777" spans="11:12" ht="12.75">
      <c r="K777" s="73"/>
      <c r="L777" s="73"/>
    </row>
    <row r="778" spans="11:12" ht="12.75">
      <c r="K778" s="73"/>
      <c r="L778" s="73"/>
    </row>
    <row r="779" spans="11:12" ht="12.75">
      <c r="K779" s="73"/>
      <c r="L779" s="73"/>
    </row>
    <row r="780" spans="11:12" ht="12.75">
      <c r="K780" s="73"/>
      <c r="L780" s="73"/>
    </row>
    <row r="781" spans="11:12" ht="12.75">
      <c r="K781" s="73"/>
      <c r="L781" s="73"/>
    </row>
    <row r="782" spans="11:12" ht="12.75">
      <c r="K782" s="73"/>
      <c r="L782" s="73"/>
    </row>
    <row r="783" spans="11:12" ht="12.75">
      <c r="K783" s="73"/>
      <c r="L783" s="73"/>
    </row>
    <row r="784" spans="11:12" ht="12.75">
      <c r="K784" s="73"/>
      <c r="L784" s="73"/>
    </row>
    <row r="785" spans="11:12" ht="12.75">
      <c r="K785" s="73"/>
      <c r="L785" s="73"/>
    </row>
    <row r="786" spans="11:12" ht="12.75">
      <c r="K786" s="73"/>
      <c r="L786" s="73"/>
    </row>
    <row r="787" spans="11:12" ht="12.75">
      <c r="K787" s="73"/>
      <c r="L787" s="73"/>
    </row>
    <row r="788" spans="11:12" ht="12.75">
      <c r="K788" s="73"/>
      <c r="L788" s="73"/>
    </row>
    <row r="789" spans="11:12" ht="12.75">
      <c r="K789" s="73"/>
      <c r="L789" s="73"/>
    </row>
    <row r="790" spans="11:12" ht="12.75">
      <c r="K790" s="73"/>
      <c r="L790" s="73"/>
    </row>
    <row r="791" spans="11:12" ht="12.75">
      <c r="K791" s="73"/>
      <c r="L791" s="73"/>
    </row>
    <row r="792" spans="11:12" ht="12.75">
      <c r="K792" s="73"/>
      <c r="L792" s="73"/>
    </row>
    <row r="793" spans="11:12" ht="12.75">
      <c r="K793" s="73"/>
      <c r="L793" s="73"/>
    </row>
    <row r="794" spans="11:12" ht="12.75">
      <c r="K794" s="73"/>
      <c r="L794" s="73"/>
    </row>
    <row r="795" spans="11:12" ht="12.75">
      <c r="K795" s="73"/>
      <c r="L795" s="73"/>
    </row>
    <row r="796" spans="11:12" ht="12.75">
      <c r="K796" s="73"/>
      <c r="L796" s="73"/>
    </row>
    <row r="797" spans="11:12" ht="12.75">
      <c r="K797" s="73"/>
      <c r="L797" s="73"/>
    </row>
    <row r="798" spans="11:12" ht="12.75">
      <c r="K798" s="73"/>
      <c r="L798" s="73"/>
    </row>
    <row r="799" spans="11:12" ht="12.75">
      <c r="K799" s="73"/>
      <c r="L799" s="73"/>
    </row>
    <row r="800" spans="11:12" ht="12.75">
      <c r="K800" s="73"/>
      <c r="L800" s="73"/>
    </row>
    <row r="801" spans="11:12" ht="12.75">
      <c r="K801" s="73"/>
      <c r="L801" s="73"/>
    </row>
    <row r="802" spans="11:12" ht="12.75">
      <c r="K802" s="73"/>
      <c r="L802" s="73"/>
    </row>
    <row r="803" spans="11:12" ht="12.75">
      <c r="K803" s="73"/>
      <c r="L803" s="73"/>
    </row>
    <row r="804" spans="11:12" ht="12.75">
      <c r="K804" s="73"/>
      <c r="L804" s="73"/>
    </row>
    <row r="805" spans="11:12" ht="12.75">
      <c r="K805" s="73"/>
      <c r="L805" s="73"/>
    </row>
    <row r="806" spans="11:12" ht="12.75">
      <c r="K806" s="73"/>
      <c r="L806" s="73"/>
    </row>
    <row r="807" spans="11:12" ht="12.75">
      <c r="K807" s="73"/>
      <c r="L807" s="73"/>
    </row>
    <row r="808" spans="11:12" ht="12.75">
      <c r="K808" s="73"/>
      <c r="L808" s="73"/>
    </row>
    <row r="809" spans="11:12" ht="12.75">
      <c r="K809" s="73"/>
      <c r="L809" s="73"/>
    </row>
    <row r="810" spans="11:12" ht="12.75">
      <c r="K810" s="73"/>
      <c r="L810" s="73"/>
    </row>
    <row r="811" spans="11:12" ht="12.75">
      <c r="K811" s="73"/>
      <c r="L811" s="73"/>
    </row>
    <row r="812" spans="11:12" ht="12.75">
      <c r="K812" s="73"/>
      <c r="L812" s="73"/>
    </row>
    <row r="813" spans="11:12" ht="12.75">
      <c r="K813" s="73"/>
      <c r="L813" s="73"/>
    </row>
    <row r="814" spans="11:12" ht="12.75">
      <c r="K814" s="73"/>
      <c r="L814" s="73"/>
    </row>
    <row r="815" spans="11:12" ht="12.75">
      <c r="K815" s="73"/>
      <c r="L815" s="73"/>
    </row>
    <row r="816" spans="11:12" ht="12.75">
      <c r="K816" s="73"/>
      <c r="L816" s="73"/>
    </row>
    <row r="817" spans="11:12" ht="12.75">
      <c r="K817" s="73"/>
      <c r="L817" s="73"/>
    </row>
    <row r="818" spans="11:12" ht="12.75">
      <c r="K818" s="73"/>
      <c r="L818" s="73"/>
    </row>
    <row r="819" spans="11:12" ht="12.75">
      <c r="K819" s="73"/>
      <c r="L819" s="73"/>
    </row>
    <row r="820" spans="11:12" ht="12.75">
      <c r="K820" s="73"/>
      <c r="L820" s="73"/>
    </row>
    <row r="821" spans="11:12" ht="12.75">
      <c r="K821" s="73"/>
      <c r="L821" s="73"/>
    </row>
    <row r="822" spans="11:12" ht="12.75">
      <c r="K822" s="73"/>
      <c r="L822" s="73"/>
    </row>
    <row r="823" spans="11:12" ht="12.75">
      <c r="K823" s="73"/>
      <c r="L823" s="73"/>
    </row>
    <row r="824" spans="11:12" ht="12.75">
      <c r="K824" s="73"/>
      <c r="L824" s="73"/>
    </row>
    <row r="825" spans="11:12" ht="12.75">
      <c r="K825" s="73"/>
      <c r="L825" s="73"/>
    </row>
    <row r="826" spans="11:12" ht="12.75">
      <c r="K826" s="73"/>
      <c r="L826" s="73"/>
    </row>
    <row r="827" spans="11:12" ht="12.75">
      <c r="K827" s="73"/>
      <c r="L827" s="73"/>
    </row>
    <row r="828" spans="11:12" ht="12.75">
      <c r="K828" s="73"/>
      <c r="L828" s="73"/>
    </row>
    <row r="829" spans="11:12" ht="12.75">
      <c r="K829" s="73"/>
      <c r="L829" s="73"/>
    </row>
    <row r="830" spans="11:12" ht="12.75">
      <c r="K830" s="73"/>
      <c r="L830" s="73"/>
    </row>
    <row r="831" spans="11:12" ht="12.75">
      <c r="K831" s="73"/>
      <c r="L831" s="73"/>
    </row>
    <row r="832" spans="11:12" ht="12.75">
      <c r="K832" s="73"/>
      <c r="L832" s="73"/>
    </row>
    <row r="833" spans="11:12" ht="12.75">
      <c r="K833" s="73"/>
      <c r="L833" s="73"/>
    </row>
    <row r="834" spans="11:12" ht="12.75">
      <c r="K834" s="73"/>
      <c r="L834" s="73"/>
    </row>
    <row r="835" spans="11:12" ht="12.75">
      <c r="K835" s="73"/>
      <c r="L835" s="73"/>
    </row>
    <row r="836" spans="11:12" ht="12.75">
      <c r="K836" s="73"/>
      <c r="L836" s="73"/>
    </row>
    <row r="837" spans="11:12" ht="12.75">
      <c r="K837" s="73"/>
      <c r="L837" s="73"/>
    </row>
    <row r="838" spans="11:12" ht="12.75">
      <c r="K838" s="73"/>
      <c r="L838" s="73"/>
    </row>
    <row r="839" spans="11:12" ht="12.75">
      <c r="K839" s="73"/>
      <c r="L839" s="73"/>
    </row>
    <row r="840" spans="11:12" ht="12.75">
      <c r="K840" s="73"/>
      <c r="L840" s="73"/>
    </row>
    <row r="841" spans="11:12" ht="12.75">
      <c r="K841" s="73"/>
      <c r="L841" s="73"/>
    </row>
    <row r="842" spans="11:12" ht="12.75">
      <c r="K842" s="73"/>
      <c r="L842" s="73"/>
    </row>
    <row r="843" spans="11:12" ht="12.75">
      <c r="K843" s="73"/>
      <c r="L843" s="73"/>
    </row>
    <row r="844" spans="11:12" ht="12.75">
      <c r="K844" s="73"/>
      <c r="L844" s="73"/>
    </row>
    <row r="845" spans="11:12" ht="12.75">
      <c r="K845" s="73"/>
      <c r="L845" s="73"/>
    </row>
    <row r="846" spans="11:12" ht="12.75">
      <c r="K846" s="73"/>
      <c r="L846" s="73"/>
    </row>
    <row r="847" spans="11:12" ht="12.75">
      <c r="K847" s="73"/>
      <c r="L847" s="73"/>
    </row>
    <row r="848" spans="11:12" ht="12.75">
      <c r="K848" s="73"/>
      <c r="L848" s="73"/>
    </row>
    <row r="849" spans="11:12" ht="12.75">
      <c r="K849" s="73"/>
      <c r="L849" s="73"/>
    </row>
    <row r="850" spans="11:12" ht="12.75">
      <c r="K850" s="73"/>
      <c r="L850" s="73"/>
    </row>
    <row r="851" spans="11:12" ht="12.75">
      <c r="K851" s="73"/>
      <c r="L851" s="73"/>
    </row>
    <row r="852" spans="11:12" ht="12.75">
      <c r="K852" s="73"/>
      <c r="L852" s="73"/>
    </row>
    <row r="853" spans="11:12" ht="12.75">
      <c r="K853" s="73"/>
      <c r="L853" s="73"/>
    </row>
    <row r="854" spans="11:12" ht="12.75">
      <c r="K854" s="73"/>
      <c r="L854" s="73"/>
    </row>
    <row r="855" spans="11:12" ht="12.75">
      <c r="K855" s="73"/>
      <c r="L855" s="73"/>
    </row>
    <row r="856" spans="11:12" ht="12.75">
      <c r="K856" s="73"/>
      <c r="L856" s="73"/>
    </row>
    <row r="857" spans="11:12" ht="12.75">
      <c r="K857" s="73"/>
      <c r="L857" s="73"/>
    </row>
    <row r="858" spans="11:12" ht="12.75">
      <c r="K858" s="73"/>
      <c r="L858" s="73"/>
    </row>
    <row r="859" spans="11:12" ht="12.75">
      <c r="K859" s="73"/>
      <c r="L859" s="73"/>
    </row>
    <row r="860" spans="11:12" ht="12.75">
      <c r="K860" s="73"/>
      <c r="L860" s="73"/>
    </row>
    <row r="861" spans="11:12" ht="12.75">
      <c r="K861" s="73"/>
      <c r="L861" s="73"/>
    </row>
    <row r="862" spans="11:12" ht="12.75">
      <c r="K862" s="73"/>
      <c r="L862" s="73"/>
    </row>
    <row r="863" spans="11:12" ht="12.75">
      <c r="K863" s="73"/>
      <c r="L863" s="73"/>
    </row>
    <row r="864" spans="11:12" ht="12.75">
      <c r="K864" s="73"/>
      <c r="L864" s="73"/>
    </row>
    <row r="865" spans="11:12" ht="12.75">
      <c r="K865" s="73"/>
      <c r="L865" s="73"/>
    </row>
    <row r="866" spans="11:12" ht="12.75">
      <c r="K866" s="73"/>
      <c r="L866" s="73"/>
    </row>
    <row r="867" spans="11:12" ht="12.75">
      <c r="K867" s="73"/>
      <c r="L867" s="73"/>
    </row>
    <row r="868" spans="11:12" ht="12.75">
      <c r="K868" s="73"/>
      <c r="L868" s="73"/>
    </row>
    <row r="869" spans="11:12" ht="12.75">
      <c r="K869" s="73"/>
      <c r="L869" s="73"/>
    </row>
    <row r="870" spans="11:12" ht="12.75">
      <c r="K870" s="73"/>
      <c r="L870" s="73"/>
    </row>
    <row r="871" spans="11:12" ht="12.75">
      <c r="K871" s="73"/>
      <c r="L871" s="73"/>
    </row>
    <row r="872" spans="11:12" ht="12.75">
      <c r="K872" s="73"/>
      <c r="L872" s="73"/>
    </row>
    <row r="873" spans="11:12" ht="12.75">
      <c r="K873" s="73"/>
      <c r="L873" s="73"/>
    </row>
    <row r="874" spans="11:12" ht="12.75">
      <c r="K874" s="73"/>
      <c r="L874" s="73"/>
    </row>
    <row r="875" spans="11:12" ht="12.75">
      <c r="K875" s="73"/>
      <c r="L875" s="73"/>
    </row>
    <row r="876" spans="11:12" ht="12.75">
      <c r="K876" s="73"/>
      <c r="L876" s="73"/>
    </row>
    <row r="877" spans="11:12" ht="12.75">
      <c r="K877" s="73"/>
      <c r="L877" s="73"/>
    </row>
    <row r="878" spans="11:12" ht="12.75">
      <c r="K878" s="73"/>
      <c r="L878" s="73"/>
    </row>
    <row r="879" spans="11:12" ht="12.75">
      <c r="K879" s="73"/>
      <c r="L879" s="73"/>
    </row>
    <row r="880" spans="11:12" ht="12.75">
      <c r="K880" s="73"/>
      <c r="L880" s="73"/>
    </row>
    <row r="881" spans="11:12" ht="12.75">
      <c r="K881" s="73"/>
      <c r="L881" s="73"/>
    </row>
    <row r="882" spans="11:12" ht="12.75">
      <c r="K882" s="73"/>
      <c r="L882" s="73"/>
    </row>
    <row r="883" spans="11:12" ht="12.75">
      <c r="K883" s="73"/>
      <c r="L883" s="73"/>
    </row>
    <row r="884" spans="11:12" ht="12.75">
      <c r="K884" s="73"/>
      <c r="L884" s="73"/>
    </row>
    <row r="885" spans="11:12" ht="12.75">
      <c r="K885" s="73"/>
      <c r="L885" s="73"/>
    </row>
    <row r="886" spans="11:12" ht="12.75">
      <c r="K886" s="73"/>
      <c r="L886" s="73"/>
    </row>
    <row r="887" spans="11:12" ht="12.75">
      <c r="K887" s="73"/>
      <c r="L887" s="73"/>
    </row>
    <row r="888" spans="11:12" ht="12.75">
      <c r="K888" s="73"/>
      <c r="L888" s="73"/>
    </row>
    <row r="889" spans="11:12" ht="12.75">
      <c r="K889" s="73"/>
      <c r="L889" s="73"/>
    </row>
    <row r="890" spans="11:12" ht="12.75">
      <c r="K890" s="73"/>
      <c r="L890" s="73"/>
    </row>
    <row r="891" spans="11:12" ht="12.75">
      <c r="K891" s="73"/>
      <c r="L891" s="73"/>
    </row>
    <row r="892" spans="11:12" ht="12.75">
      <c r="K892" s="73"/>
      <c r="L892" s="73"/>
    </row>
    <row r="893" spans="11:12" ht="12.75">
      <c r="K893" s="73"/>
      <c r="L893" s="73"/>
    </row>
    <row r="894" spans="11:12" ht="12.75">
      <c r="K894" s="73"/>
      <c r="L894" s="73"/>
    </row>
    <row r="895" spans="11:12" ht="12.75">
      <c r="K895" s="73"/>
      <c r="L895" s="73"/>
    </row>
    <row r="896" spans="11:12" ht="12.75">
      <c r="K896" s="73"/>
      <c r="L896" s="73"/>
    </row>
    <row r="897" spans="11:12" ht="12.75">
      <c r="K897" s="73"/>
      <c r="L897" s="73"/>
    </row>
    <row r="898" spans="11:12" ht="12.75">
      <c r="K898" s="73"/>
      <c r="L898" s="73"/>
    </row>
    <row r="899" spans="11:12" ht="12.75">
      <c r="K899" s="73"/>
      <c r="L899" s="73"/>
    </row>
    <row r="900" spans="11:12" ht="12.75">
      <c r="K900" s="73"/>
      <c r="L900" s="73"/>
    </row>
    <row r="901" spans="11:12" ht="12.75">
      <c r="K901" s="73"/>
      <c r="L901" s="73"/>
    </row>
    <row r="902" spans="11:12" ht="12.75">
      <c r="K902" s="73"/>
      <c r="L902" s="73"/>
    </row>
    <row r="903" spans="11:12" ht="12.75">
      <c r="K903" s="73"/>
      <c r="L903" s="73"/>
    </row>
    <row r="904" spans="11:12" ht="12.75">
      <c r="K904" s="73"/>
      <c r="L904" s="73"/>
    </row>
    <row r="905" spans="11:12" ht="12.75">
      <c r="K905" s="73"/>
      <c r="L905" s="73"/>
    </row>
    <row r="906" spans="11:12" ht="12.75">
      <c r="K906" s="73"/>
      <c r="L906" s="73"/>
    </row>
    <row r="907" spans="11:12" ht="12.75">
      <c r="K907" s="73"/>
      <c r="L907" s="73"/>
    </row>
    <row r="908" spans="11:12" ht="12.75">
      <c r="K908" s="73"/>
      <c r="L908" s="73"/>
    </row>
    <row r="909" spans="11:12" ht="12.75">
      <c r="K909" s="73"/>
      <c r="L909" s="73"/>
    </row>
    <row r="910" spans="11:12" ht="12.75">
      <c r="K910" s="73"/>
      <c r="L910" s="73"/>
    </row>
    <row r="911" spans="11:12" ht="12.75">
      <c r="K911" s="73"/>
      <c r="L911" s="73"/>
    </row>
    <row r="912" spans="11:12" ht="12.75">
      <c r="K912" s="73"/>
      <c r="L912" s="73"/>
    </row>
    <row r="913" spans="11:12" ht="12.75">
      <c r="K913" s="73"/>
      <c r="L913" s="73"/>
    </row>
    <row r="914" spans="11:12" ht="12.75">
      <c r="K914" s="73"/>
      <c r="L914" s="73"/>
    </row>
    <row r="915" spans="11:12" ht="12.75">
      <c r="K915" s="73"/>
      <c r="L915" s="73"/>
    </row>
    <row r="916" spans="11:12" ht="12.75">
      <c r="K916" s="73"/>
      <c r="L916" s="73"/>
    </row>
    <row r="917" spans="11:12" ht="12.75">
      <c r="K917" s="73"/>
      <c r="L917" s="73"/>
    </row>
    <row r="918" spans="11:12" ht="12.75">
      <c r="K918" s="73"/>
      <c r="L918" s="73"/>
    </row>
    <row r="919" spans="11:12" ht="12.75">
      <c r="K919" s="73"/>
      <c r="L919" s="73"/>
    </row>
    <row r="920" spans="11:12" ht="12.75">
      <c r="K920" s="73"/>
      <c r="L920" s="73"/>
    </row>
    <row r="921" spans="11:12" ht="12.75">
      <c r="K921" s="73"/>
      <c r="L921" s="73"/>
    </row>
    <row r="922" spans="11:12" ht="12.75">
      <c r="K922" s="73"/>
      <c r="L922" s="73"/>
    </row>
    <row r="923" spans="11:12" ht="12.75">
      <c r="K923" s="73"/>
      <c r="L923" s="73"/>
    </row>
    <row r="924" spans="11:12" ht="12.75">
      <c r="K924" s="73"/>
      <c r="L924" s="73"/>
    </row>
    <row r="925" spans="11:12" ht="12.75">
      <c r="K925" s="73"/>
      <c r="L925" s="73"/>
    </row>
    <row r="926" spans="11:12" ht="12.75">
      <c r="K926" s="73"/>
      <c r="L926" s="73"/>
    </row>
    <row r="927" spans="11:12" ht="12.75">
      <c r="K927" s="73"/>
      <c r="L927" s="73"/>
    </row>
    <row r="928" spans="11:12" ht="12.75">
      <c r="K928" s="73"/>
      <c r="L928" s="73"/>
    </row>
    <row r="929" spans="11:12" ht="12.75">
      <c r="K929" s="73"/>
      <c r="L929" s="73"/>
    </row>
    <row r="930" spans="11:12" ht="12.75">
      <c r="K930" s="73"/>
      <c r="L930" s="73"/>
    </row>
    <row r="931" spans="11:12" ht="12.75">
      <c r="K931" s="73"/>
      <c r="L931" s="73"/>
    </row>
    <row r="932" spans="11:12" ht="12.75">
      <c r="K932" s="73"/>
      <c r="L932" s="73"/>
    </row>
    <row r="933" spans="11:12" ht="12.75">
      <c r="K933" s="73"/>
      <c r="L933" s="73"/>
    </row>
    <row r="934" spans="11:12" ht="12.75">
      <c r="K934" s="73"/>
      <c r="L934" s="73"/>
    </row>
    <row r="935" spans="11:12" ht="12.75">
      <c r="K935" s="73"/>
      <c r="L935" s="73"/>
    </row>
    <row r="936" spans="11:12" ht="12.75">
      <c r="K936" s="73"/>
      <c r="L936" s="73"/>
    </row>
    <row r="937" spans="11:12" ht="12.75">
      <c r="K937" s="73"/>
      <c r="L937" s="73"/>
    </row>
    <row r="938" spans="11:12" ht="12.75">
      <c r="K938" s="73"/>
      <c r="L938" s="73"/>
    </row>
    <row r="939" spans="11:12" ht="12.75">
      <c r="K939" s="73"/>
      <c r="L939" s="73"/>
    </row>
    <row r="940" spans="11:12" ht="12.75">
      <c r="K940" s="73"/>
      <c r="L940" s="73"/>
    </row>
    <row r="941" spans="11:12" ht="12.75">
      <c r="K941" s="73"/>
      <c r="L941" s="73"/>
    </row>
    <row r="942" spans="11:12" ht="12.75">
      <c r="K942" s="73"/>
      <c r="L942" s="73"/>
    </row>
    <row r="943" spans="11:12" ht="12.75">
      <c r="K943" s="73"/>
      <c r="L943" s="73"/>
    </row>
    <row r="944" spans="11:12" ht="12.75">
      <c r="K944" s="73"/>
      <c r="L944" s="73"/>
    </row>
    <row r="945" spans="11:12" ht="12.75">
      <c r="K945" s="73"/>
      <c r="L945" s="73"/>
    </row>
    <row r="946" spans="11:12" ht="12.75">
      <c r="K946" s="73"/>
      <c r="L946" s="73"/>
    </row>
    <row r="947" spans="11:12" ht="12.75">
      <c r="K947" s="73"/>
      <c r="L947" s="73"/>
    </row>
    <row r="948" spans="11:12" ht="12.75">
      <c r="K948" s="73"/>
      <c r="L948" s="73"/>
    </row>
    <row r="949" spans="11:12" ht="12.75">
      <c r="K949" s="73"/>
      <c r="L949" s="73"/>
    </row>
    <row r="950" spans="11:12" ht="12.75">
      <c r="K950" s="73"/>
      <c r="L950" s="73"/>
    </row>
    <row r="951" spans="11:12" ht="12.75">
      <c r="K951" s="73"/>
      <c r="L951" s="73"/>
    </row>
    <row r="952" spans="11:12" ht="12.75">
      <c r="K952" s="73"/>
      <c r="L952" s="73"/>
    </row>
    <row r="953" spans="11:12" ht="12.75">
      <c r="K953" s="73"/>
      <c r="L953" s="73"/>
    </row>
    <row r="954" spans="11:12" ht="12.75">
      <c r="K954" s="73"/>
      <c r="L954" s="73"/>
    </row>
    <row r="955" spans="11:12" ht="12.75">
      <c r="K955" s="73"/>
      <c r="L955" s="73"/>
    </row>
    <row r="956" spans="11:12" ht="12.75">
      <c r="K956" s="73"/>
      <c r="L956" s="73"/>
    </row>
    <row r="957" spans="11:12" ht="12.75">
      <c r="K957" s="73"/>
      <c r="L957" s="73"/>
    </row>
    <row r="958" spans="11:12" ht="12.75">
      <c r="K958" s="73"/>
      <c r="L958" s="73"/>
    </row>
    <row r="959" spans="11:12" ht="12.75">
      <c r="K959" s="73"/>
      <c r="L959" s="73"/>
    </row>
    <row r="960" spans="11:12" ht="12.75">
      <c r="K960" s="73"/>
      <c r="L960" s="73"/>
    </row>
    <row r="961" spans="11:12" ht="12.75">
      <c r="K961" s="73"/>
      <c r="L961" s="73"/>
    </row>
    <row r="962" spans="11:12" ht="12.75">
      <c r="K962" s="73"/>
      <c r="L962" s="73"/>
    </row>
    <row r="963" spans="11:12" ht="12.75">
      <c r="K963" s="73"/>
      <c r="L963" s="73"/>
    </row>
    <row r="964" spans="11:12" ht="12.75">
      <c r="K964" s="73"/>
      <c r="L964" s="73"/>
    </row>
    <row r="965" spans="11:12" ht="12.75">
      <c r="K965" s="73"/>
      <c r="L965" s="73"/>
    </row>
    <row r="966" spans="11:12" ht="12.75">
      <c r="K966" s="73"/>
      <c r="L966" s="73"/>
    </row>
    <row r="967" ht="12.75">
      <c r="K967" s="73"/>
    </row>
    <row r="968" ht="12.75">
      <c r="K968" s="73"/>
    </row>
    <row r="969" ht="12.75">
      <c r="K969" s="73"/>
    </row>
    <row r="970" ht="12.75">
      <c r="K970" s="73"/>
    </row>
    <row r="971" ht="12.75">
      <c r="K971" s="73"/>
    </row>
    <row r="972" ht="12.75">
      <c r="K972" s="73"/>
    </row>
    <row r="973" ht="12.75">
      <c r="K973" s="73"/>
    </row>
    <row r="974" ht="12.75">
      <c r="K974" s="73"/>
    </row>
    <row r="975" ht="12.75">
      <c r="K975" s="73"/>
    </row>
    <row r="976" ht="12.75">
      <c r="K976" s="73"/>
    </row>
    <row r="977" ht="12.75">
      <c r="K977" s="73"/>
    </row>
    <row r="978" ht="12.75">
      <c r="K978" s="73"/>
    </row>
    <row r="979" ht="12.75">
      <c r="K979" s="73"/>
    </row>
    <row r="980" ht="12.75">
      <c r="K980" s="73"/>
    </row>
    <row r="981" ht="12.75">
      <c r="K981" s="73"/>
    </row>
    <row r="982" ht="12.75">
      <c r="K982" s="73"/>
    </row>
    <row r="983" ht="12.75">
      <c r="K983" s="73"/>
    </row>
    <row r="984" ht="12.75">
      <c r="K984" s="73"/>
    </row>
    <row r="985" ht="12.75">
      <c r="K985" s="73"/>
    </row>
    <row r="986" ht="12.75">
      <c r="K986" s="73"/>
    </row>
    <row r="987" ht="12.75">
      <c r="K987" s="73"/>
    </row>
    <row r="988" ht="12.75">
      <c r="K988" s="73"/>
    </row>
    <row r="989" ht="12.75">
      <c r="K989" s="73"/>
    </row>
    <row r="990" ht="12.75">
      <c r="K990" s="73"/>
    </row>
    <row r="991" ht="12.75">
      <c r="K991" s="73"/>
    </row>
    <row r="992" ht="12.75">
      <c r="K992" s="73"/>
    </row>
    <row r="993" ht="12.75">
      <c r="K993" s="73"/>
    </row>
    <row r="994" ht="12.75">
      <c r="K994" s="73"/>
    </row>
    <row r="995" ht="12.75">
      <c r="K995" s="73"/>
    </row>
    <row r="996" ht="12.75">
      <c r="K996" s="73"/>
    </row>
    <row r="997" ht="12.75">
      <c r="K997" s="73"/>
    </row>
    <row r="998" ht="12.75">
      <c r="K998" s="73"/>
    </row>
    <row r="999" ht="12.75">
      <c r="K999" s="73"/>
    </row>
    <row r="1000" ht="12.75">
      <c r="K1000" s="73"/>
    </row>
    <row r="1001" ht="12.75">
      <c r="K1001" s="73"/>
    </row>
    <row r="1002" ht="12.75">
      <c r="K1002" s="73"/>
    </row>
    <row r="1003" ht="12.75">
      <c r="K1003" s="73"/>
    </row>
    <row r="1004" ht="12.75">
      <c r="K1004" s="73"/>
    </row>
    <row r="1005" ht="12.75">
      <c r="K1005" s="73"/>
    </row>
    <row r="1006" ht="12.75">
      <c r="K1006" s="73"/>
    </row>
    <row r="1007" ht="12.75">
      <c r="K1007" s="73"/>
    </row>
    <row r="1008" ht="12.75">
      <c r="K1008" s="73"/>
    </row>
    <row r="1009" ht="12.75">
      <c r="K1009" s="73"/>
    </row>
    <row r="1010" ht="12.75">
      <c r="K1010" s="73"/>
    </row>
    <row r="1011" ht="12.75">
      <c r="K1011" s="73"/>
    </row>
    <row r="1012" ht="12.75">
      <c r="K1012" s="73"/>
    </row>
    <row r="1013" ht="12.75">
      <c r="K1013" s="73"/>
    </row>
  </sheetData>
  <sheetProtection/>
  <mergeCells count="358">
    <mergeCell ref="R241:Y241"/>
    <mergeCell ref="R242:Y242"/>
    <mergeCell ref="R236:Y236"/>
    <mergeCell ref="R239:Y239"/>
    <mergeCell ref="R233:Y233"/>
    <mergeCell ref="R234:Y234"/>
    <mergeCell ref="R235:Y235"/>
    <mergeCell ref="R240:Y240"/>
    <mergeCell ref="R229:Y229"/>
    <mergeCell ref="R230:Y230"/>
    <mergeCell ref="R231:Y231"/>
    <mergeCell ref="R232:Y232"/>
    <mergeCell ref="R225:Y225"/>
    <mergeCell ref="R226:Y226"/>
    <mergeCell ref="R227:Y227"/>
    <mergeCell ref="R228:Y228"/>
    <mergeCell ref="R221:Y221"/>
    <mergeCell ref="R222:Y222"/>
    <mergeCell ref="R223:Y223"/>
    <mergeCell ref="R224:Y224"/>
    <mergeCell ref="R206:Y206"/>
    <mergeCell ref="R207:Y207"/>
    <mergeCell ref="R208:Y208"/>
    <mergeCell ref="R210:Y210"/>
    <mergeCell ref="R211:Y211"/>
    <mergeCell ref="R212:Y212"/>
    <mergeCell ref="R201:Y201"/>
    <mergeCell ref="R204:Y204"/>
    <mergeCell ref="R198:Y198"/>
    <mergeCell ref="R199:Y199"/>
    <mergeCell ref="R200:Y200"/>
    <mergeCell ref="R205:Y205"/>
    <mergeCell ref="R202:Y202"/>
    <mergeCell ref="R203:Y203"/>
    <mergeCell ref="R194:Y194"/>
    <mergeCell ref="R195:Y195"/>
    <mergeCell ref="R196:Y196"/>
    <mergeCell ref="R197:Y197"/>
    <mergeCell ref="R190:Y190"/>
    <mergeCell ref="R191:Y191"/>
    <mergeCell ref="R192:Y192"/>
    <mergeCell ref="R193:Y193"/>
    <mergeCell ref="R186:Y186"/>
    <mergeCell ref="R187:Y187"/>
    <mergeCell ref="R188:Y188"/>
    <mergeCell ref="R189:Y189"/>
    <mergeCell ref="R182:Y182"/>
    <mergeCell ref="R183:Y183"/>
    <mergeCell ref="R184:Y184"/>
    <mergeCell ref="R185:Y185"/>
    <mergeCell ref="R162:Y162"/>
    <mergeCell ref="R163:Y163"/>
    <mergeCell ref="R164:Y164"/>
    <mergeCell ref="R167:Y167"/>
    <mergeCell ref="R165:Y165"/>
    <mergeCell ref="R166:Y166"/>
    <mergeCell ref="R158:Y158"/>
    <mergeCell ref="R159:Y159"/>
    <mergeCell ref="R160:Y160"/>
    <mergeCell ref="R161:Y161"/>
    <mergeCell ref="R154:Y154"/>
    <mergeCell ref="R155:Y155"/>
    <mergeCell ref="R156:Y156"/>
    <mergeCell ref="R157:Y157"/>
    <mergeCell ref="R152:Y152"/>
    <mergeCell ref="R153:Y153"/>
    <mergeCell ref="R146:Y146"/>
    <mergeCell ref="R147:Y147"/>
    <mergeCell ref="R148:Y148"/>
    <mergeCell ref="R149:Y149"/>
    <mergeCell ref="R53:X53"/>
    <mergeCell ref="R54:X54"/>
    <mergeCell ref="R145:Y145"/>
    <mergeCell ref="R144:Y144"/>
    <mergeCell ref="R101:Y101"/>
    <mergeCell ref="R102:Y102"/>
    <mergeCell ref="R103:Y103"/>
    <mergeCell ref="R104:Y104"/>
    <mergeCell ref="R97:Y97"/>
    <mergeCell ref="R98:Y98"/>
    <mergeCell ref="R49:X49"/>
    <mergeCell ref="R50:X50"/>
    <mergeCell ref="R51:X51"/>
    <mergeCell ref="R52:X52"/>
    <mergeCell ref="R45:X45"/>
    <mergeCell ref="R46:X46"/>
    <mergeCell ref="R47:X47"/>
    <mergeCell ref="R48:X48"/>
    <mergeCell ref="R41:X41"/>
    <mergeCell ref="R42:X42"/>
    <mergeCell ref="R43:X43"/>
    <mergeCell ref="R44:X44"/>
    <mergeCell ref="R37:X37"/>
    <mergeCell ref="R38:X38"/>
    <mergeCell ref="R39:X39"/>
    <mergeCell ref="R40:X40"/>
    <mergeCell ref="R35:X35"/>
    <mergeCell ref="R36:X36"/>
    <mergeCell ref="R29:X29"/>
    <mergeCell ref="R30:X30"/>
    <mergeCell ref="R31:X31"/>
    <mergeCell ref="R32:X32"/>
    <mergeCell ref="R21:X21"/>
    <mergeCell ref="R22:X22"/>
    <mergeCell ref="R23:X23"/>
    <mergeCell ref="R24:X24"/>
    <mergeCell ref="R33:X33"/>
    <mergeCell ref="R34:X34"/>
    <mergeCell ref="G294:J294"/>
    <mergeCell ref="G296:J296"/>
    <mergeCell ref="G298:J298"/>
    <mergeCell ref="H295:J295"/>
    <mergeCell ref="H297:J297"/>
    <mergeCell ref="R17:X17"/>
    <mergeCell ref="R18:X18"/>
    <mergeCell ref="R19:X19"/>
    <mergeCell ref="R20:X20"/>
    <mergeCell ref="R25:X25"/>
    <mergeCell ref="O293:O294"/>
    <mergeCell ref="O296:O297"/>
    <mergeCell ref="Q299:Q301"/>
    <mergeCell ref="R9:X9"/>
    <mergeCell ref="R10:X10"/>
    <mergeCell ref="R11:X11"/>
    <mergeCell ref="R12:X12"/>
    <mergeCell ref="R13:X13"/>
    <mergeCell ref="R14:X14"/>
    <mergeCell ref="R15:X15"/>
    <mergeCell ref="T299:T300"/>
    <mergeCell ref="R299:S300"/>
    <mergeCell ref="R293:S294"/>
    <mergeCell ref="T293:T294"/>
    <mergeCell ref="R296:S297"/>
    <mergeCell ref="T296:T297"/>
    <mergeCell ref="T290:T291"/>
    <mergeCell ref="L290:N291"/>
    <mergeCell ref="L293:N294"/>
    <mergeCell ref="P290:P292"/>
    <mergeCell ref="Q293:Q295"/>
    <mergeCell ref="K1:K6"/>
    <mergeCell ref="R287:S288"/>
    <mergeCell ref="R290:S291"/>
    <mergeCell ref="R130:Y130"/>
    <mergeCell ref="O287:O288"/>
    <mergeCell ref="Q287:Q289"/>
    <mergeCell ref="Q290:Q292"/>
    <mergeCell ref="O290:O291"/>
    <mergeCell ref="L287:N288"/>
    <mergeCell ref="L285:Y285"/>
    <mergeCell ref="R269:Y269"/>
    <mergeCell ref="R270:Y270"/>
    <mergeCell ref="R271:Y271"/>
    <mergeCell ref="R280:Y280"/>
    <mergeCell ref="R277:Y277"/>
    <mergeCell ref="R273:Y273"/>
    <mergeCell ref="R274:Y274"/>
    <mergeCell ref="R275:Y275"/>
    <mergeCell ref="R99:Y99"/>
    <mergeCell ref="R100:Y100"/>
    <mergeCell ref="R110:Y110"/>
    <mergeCell ref="R111:Y111"/>
    <mergeCell ref="R112:Y112"/>
    <mergeCell ref="R150:Y150"/>
    <mergeCell ref="R151:Y151"/>
    <mergeCell ref="R1:Y6"/>
    <mergeCell ref="L1:L6"/>
    <mergeCell ref="Q1:Q6"/>
    <mergeCell ref="R55:Y55"/>
    <mergeCell ref="M1:M6"/>
    <mergeCell ref="N1:N6"/>
    <mergeCell ref="R16:X16"/>
    <mergeCell ref="R26:X26"/>
    <mergeCell ref="R27:X27"/>
    <mergeCell ref="R28:X28"/>
    <mergeCell ref="R8:X8"/>
    <mergeCell ref="C320:D320"/>
    <mergeCell ref="C313:D313"/>
    <mergeCell ref="C302:D302"/>
    <mergeCell ref="B296:C296"/>
    <mergeCell ref="B297:C297"/>
    <mergeCell ref="C311:D311"/>
    <mergeCell ref="R93:Y93"/>
    <mergeCell ref="R94:Y94"/>
    <mergeCell ref="R95:Y95"/>
    <mergeCell ref="C316:D316"/>
    <mergeCell ref="C303:D303"/>
    <mergeCell ref="C305:D305"/>
    <mergeCell ref="C307:D307"/>
    <mergeCell ref="F5:F6"/>
    <mergeCell ref="G5:G6"/>
    <mergeCell ref="A285:J286"/>
    <mergeCell ref="B295:C295"/>
    <mergeCell ref="G291:J291"/>
    <mergeCell ref="G293:J293"/>
    <mergeCell ref="C309:D309"/>
    <mergeCell ref="A1:J2"/>
    <mergeCell ref="C3:H4"/>
    <mergeCell ref="D5:D6"/>
    <mergeCell ref="E5:E6"/>
    <mergeCell ref="B3:B6"/>
    <mergeCell ref="A3:A6"/>
    <mergeCell ref="I3:I6"/>
    <mergeCell ref="J3:J6"/>
    <mergeCell ref="H301:J301"/>
    <mergeCell ref="C5:C6"/>
    <mergeCell ref="R56:Y56"/>
    <mergeCell ref="R58:Y58"/>
    <mergeCell ref="R59:Y59"/>
    <mergeCell ref="R60:Y60"/>
    <mergeCell ref="R61:Y61"/>
    <mergeCell ref="H5:H6"/>
    <mergeCell ref="O1:O6"/>
    <mergeCell ref="P1:P6"/>
    <mergeCell ref="R7:X7"/>
    <mergeCell ref="R62:Y62"/>
    <mergeCell ref="R63:Y63"/>
    <mergeCell ref="R64:Y64"/>
    <mergeCell ref="R65:Y65"/>
    <mergeCell ref="R66:Y66"/>
    <mergeCell ref="R67:Y67"/>
    <mergeCell ref="R68:Y68"/>
    <mergeCell ref="R69:Y69"/>
    <mergeCell ref="R70:Y70"/>
    <mergeCell ref="R71:Y71"/>
    <mergeCell ref="R72:Y72"/>
    <mergeCell ref="R73:Y73"/>
    <mergeCell ref="R74:Y74"/>
    <mergeCell ref="R75:Y75"/>
    <mergeCell ref="R76:Y76"/>
    <mergeCell ref="R77:Y77"/>
    <mergeCell ref="R78:Y78"/>
    <mergeCell ref="R79:Y79"/>
    <mergeCell ref="R80:Y80"/>
    <mergeCell ref="R81:Y81"/>
    <mergeCell ref="R82:Y82"/>
    <mergeCell ref="R83:Y83"/>
    <mergeCell ref="R84:Y84"/>
    <mergeCell ref="R85:Y85"/>
    <mergeCell ref="R86:Y86"/>
    <mergeCell ref="R87:Y87"/>
    <mergeCell ref="R88:Y88"/>
    <mergeCell ref="R89:Y89"/>
    <mergeCell ref="R90:Y90"/>
    <mergeCell ref="R91:Y91"/>
    <mergeCell ref="R92:Y92"/>
    <mergeCell ref="R105:Y105"/>
    <mergeCell ref="R106:Y106"/>
    <mergeCell ref="R107:Y107"/>
    <mergeCell ref="R108:Y108"/>
    <mergeCell ref="R109:Y109"/>
    <mergeCell ref="R96:Y96"/>
    <mergeCell ref="R113:Y113"/>
    <mergeCell ref="R114:Y114"/>
    <mergeCell ref="R115:Y115"/>
    <mergeCell ref="R116:Y116"/>
    <mergeCell ref="R117:Y117"/>
    <mergeCell ref="R118:Y118"/>
    <mergeCell ref="R119:Y119"/>
    <mergeCell ref="R120:Y120"/>
    <mergeCell ref="R121:Y121"/>
    <mergeCell ref="R122:Y122"/>
    <mergeCell ref="R123:Y123"/>
    <mergeCell ref="R124:Y124"/>
    <mergeCell ref="R125:Y125"/>
    <mergeCell ref="R126:Y126"/>
    <mergeCell ref="R127:Y127"/>
    <mergeCell ref="R128:Y128"/>
    <mergeCell ref="R129:Y129"/>
    <mergeCell ref="R131:Y131"/>
    <mergeCell ref="R132:Y132"/>
    <mergeCell ref="R133:Y133"/>
    <mergeCell ref="R134:Y134"/>
    <mergeCell ref="R135:Y135"/>
    <mergeCell ref="R136:Y136"/>
    <mergeCell ref="R137:Y137"/>
    <mergeCell ref="R138:Y138"/>
    <mergeCell ref="R141:Y141"/>
    <mergeCell ref="R142:Y142"/>
    <mergeCell ref="R143:Y143"/>
    <mergeCell ref="R139:Y139"/>
    <mergeCell ref="R140:Y140"/>
    <mergeCell ref="R168:Y168"/>
    <mergeCell ref="R169:Y169"/>
    <mergeCell ref="R170:Y170"/>
    <mergeCell ref="R171:Y171"/>
    <mergeCell ref="R172:Y172"/>
    <mergeCell ref="R175:Y175"/>
    <mergeCell ref="R176:Y176"/>
    <mergeCell ref="R177:Y177"/>
    <mergeCell ref="R178:Y178"/>
    <mergeCell ref="R179:Y179"/>
    <mergeCell ref="R180:Y180"/>
    <mergeCell ref="R181:Y181"/>
    <mergeCell ref="R213:Y213"/>
    <mergeCell ref="R214:Y214"/>
    <mergeCell ref="R237:Y237"/>
    <mergeCell ref="R238:Y238"/>
    <mergeCell ref="R215:Y215"/>
    <mergeCell ref="R216:Y216"/>
    <mergeCell ref="R217:Y217"/>
    <mergeCell ref="R218:Y218"/>
    <mergeCell ref="R219:Y219"/>
    <mergeCell ref="R220:Y220"/>
    <mergeCell ref="R247:Y247"/>
    <mergeCell ref="R243:Y243"/>
    <mergeCell ref="R244:Y244"/>
    <mergeCell ref="R245:Y245"/>
    <mergeCell ref="R246:Y246"/>
    <mergeCell ref="R248:Y248"/>
    <mergeCell ref="R249:Y249"/>
    <mergeCell ref="R250:Y250"/>
    <mergeCell ref="R251:Y251"/>
    <mergeCell ref="R252:Y252"/>
    <mergeCell ref="R253:Y253"/>
    <mergeCell ref="R254:Y254"/>
    <mergeCell ref="R255:Y255"/>
    <mergeCell ref="R256:Y256"/>
    <mergeCell ref="R257:Y257"/>
    <mergeCell ref="R258:Y258"/>
    <mergeCell ref="R259:Y259"/>
    <mergeCell ref="R260:Y260"/>
    <mergeCell ref="R261:Y261"/>
    <mergeCell ref="P287:P289"/>
    <mergeCell ref="T287:T288"/>
    <mergeCell ref="R262:Y262"/>
    <mergeCell ref="R263:Y263"/>
    <mergeCell ref="R268:Y268"/>
    <mergeCell ref="R264:Y264"/>
    <mergeCell ref="R265:Y265"/>
    <mergeCell ref="R282:Y282"/>
    <mergeCell ref="R272:Y272"/>
    <mergeCell ref="P293:P295"/>
    <mergeCell ref="O299:O300"/>
    <mergeCell ref="R266:Y266"/>
    <mergeCell ref="R267:Y267"/>
    <mergeCell ref="R278:Y278"/>
    <mergeCell ref="H303:J303"/>
    <mergeCell ref="O302:O303"/>
    <mergeCell ref="L302:N303"/>
    <mergeCell ref="P299:P301"/>
    <mergeCell ref="R276:Y276"/>
    <mergeCell ref="L299:N300"/>
    <mergeCell ref="L296:N297"/>
    <mergeCell ref="G300:J300"/>
    <mergeCell ref="P296:P298"/>
    <mergeCell ref="Q296:Q298"/>
    <mergeCell ref="G306:I306"/>
    <mergeCell ref="G302:J302"/>
    <mergeCell ref="F321:G321"/>
    <mergeCell ref="H321:I321"/>
    <mergeCell ref="G308:I308"/>
    <mergeCell ref="F317:I318"/>
    <mergeCell ref="G309:I309"/>
    <mergeCell ref="R279:Y279"/>
    <mergeCell ref="R281:Y281"/>
    <mergeCell ref="R283:Y283"/>
    <mergeCell ref="R284:Y284"/>
    <mergeCell ref="H299:J299"/>
  </mergeCells>
  <printOptions/>
  <pageMargins left="0.46" right="0.25" top="0.63" bottom="0.53" header="0.47" footer="0.37"/>
  <pageSetup cellComments="asDisplayed" horizontalDpi="300" verticalDpi="300" orientation="landscape" paperSize="9" r:id="rId4"/>
  <ignoredErrors>
    <ignoredError sqref="D295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J38"/>
  <sheetViews>
    <sheetView zoomScalePageLayoutView="0" workbookViewId="0" topLeftCell="A1">
      <selection activeCell="A4" sqref="A4:IV4"/>
    </sheetView>
  </sheetViews>
  <sheetFormatPr defaultColWidth="9.140625" defaultRowHeight="12.75"/>
  <cols>
    <col min="2" max="2" width="32.57421875" style="0" bestFit="1" customWidth="1"/>
    <col min="10" max="10" width="11.00390625" style="0" customWidth="1"/>
  </cols>
  <sheetData>
    <row r="1" spans="1:10" ht="9" customHeight="1">
      <c r="A1" s="261" t="s">
        <v>174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ht="12.75">
      <c r="A2" s="261"/>
      <c r="B2" s="261"/>
      <c r="C2" s="261"/>
      <c r="D2" s="261"/>
      <c r="E2" s="261"/>
      <c r="F2" s="261"/>
      <c r="G2" s="261"/>
      <c r="H2" s="261"/>
      <c r="I2" s="261"/>
      <c r="J2" s="261"/>
    </row>
    <row r="3" spans="1:10" ht="6" customHeight="1">
      <c r="A3" s="26"/>
      <c r="B3" s="26"/>
      <c r="C3" s="26"/>
      <c r="D3" s="26"/>
      <c r="E3" s="26"/>
      <c r="F3" s="26"/>
      <c r="G3" s="26"/>
      <c r="H3" s="26"/>
      <c r="I3" s="26"/>
      <c r="J3" s="86"/>
    </row>
    <row r="4" spans="1:10" ht="3" customHeight="1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ht="4.5" customHeight="1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ht="6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.75" customHeight="1">
      <c r="A7" s="1"/>
      <c r="B7" s="1"/>
      <c r="C7" s="1"/>
      <c r="D7" s="1"/>
      <c r="E7" s="1"/>
      <c r="F7" s="1"/>
      <c r="G7" s="262"/>
      <c r="H7" s="262"/>
      <c r="I7" s="262"/>
      <c r="J7" s="262"/>
    </row>
    <row r="8" spans="1:10" ht="2.25" customHeight="1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9.75" customHeight="1">
      <c r="A9" s="153"/>
      <c r="B9" s="157" t="s">
        <v>464</v>
      </c>
      <c r="C9" s="158">
        <f>Foglio1!$C$293</f>
        <v>47</v>
      </c>
      <c r="D9" s="1"/>
      <c r="E9" s="1"/>
      <c r="F9" s="1"/>
      <c r="G9" s="263" t="s">
        <v>237</v>
      </c>
      <c r="H9" s="264"/>
      <c r="I9" s="264"/>
      <c r="J9" s="265"/>
    </row>
    <row r="10" spans="1:10" ht="11.25" customHeight="1">
      <c r="A10" s="1"/>
      <c r="B10" s="1"/>
      <c r="C10" s="1"/>
      <c r="D10" s="1"/>
      <c r="E10" s="1"/>
      <c r="F10" s="1"/>
      <c r="G10" s="203"/>
      <c r="H10" s="192"/>
      <c r="I10" s="192"/>
      <c r="J10" s="204"/>
    </row>
    <row r="11" spans="2:10" ht="15">
      <c r="B11" s="191" t="s">
        <v>8</v>
      </c>
      <c r="C11" s="193"/>
      <c r="D11" s="2" t="s">
        <v>11</v>
      </c>
      <c r="E11" s="1"/>
      <c r="F11" s="1"/>
      <c r="G11" s="94"/>
      <c r="H11" s="194" t="s">
        <v>234</v>
      </c>
      <c r="I11" s="195"/>
      <c r="J11" s="196"/>
    </row>
    <row r="12" spans="2:10" ht="12.75">
      <c r="B12" s="304" t="s">
        <v>9</v>
      </c>
      <c r="C12" s="305"/>
      <c r="D12" s="2" t="s">
        <v>12</v>
      </c>
      <c r="E12" s="1"/>
      <c r="G12" s="203"/>
      <c r="H12" s="192"/>
      <c r="I12" s="192"/>
      <c r="J12" s="204"/>
    </row>
    <row r="13" spans="2:10" ht="15">
      <c r="B13" s="191" t="s">
        <v>10</v>
      </c>
      <c r="C13" s="193"/>
      <c r="D13" s="2" t="s">
        <v>13</v>
      </c>
      <c r="E13" s="3"/>
      <c r="G13" s="95"/>
      <c r="H13" s="194" t="s">
        <v>242</v>
      </c>
      <c r="I13" s="195"/>
      <c r="J13" s="196"/>
    </row>
    <row r="14" spans="1:10" ht="12.75">
      <c r="A14" s="1"/>
      <c r="B14" s="1"/>
      <c r="C14" s="1"/>
      <c r="D14" s="1"/>
      <c r="E14" s="1"/>
      <c r="G14" s="203"/>
      <c r="H14" s="192"/>
      <c r="I14" s="192"/>
      <c r="J14" s="204"/>
    </row>
    <row r="15" spans="2:10" ht="15">
      <c r="B15" s="122" t="s">
        <v>461</v>
      </c>
      <c r="C15" s="159">
        <f>Foglio1!C299</f>
        <v>0</v>
      </c>
      <c r="D15" s="1"/>
      <c r="E15" s="1"/>
      <c r="G15" s="96"/>
      <c r="H15" s="194" t="s">
        <v>235</v>
      </c>
      <c r="I15" s="195"/>
      <c r="J15" s="196"/>
    </row>
    <row r="16" spans="2:10" ht="12.75">
      <c r="B16" s="122" t="s">
        <v>462</v>
      </c>
      <c r="C16" s="159">
        <f>Foglio1!C300</f>
        <v>0</v>
      </c>
      <c r="D16" s="1"/>
      <c r="E16" s="1"/>
      <c r="G16" s="203"/>
      <c r="H16" s="192"/>
      <c r="I16" s="192"/>
      <c r="J16" s="204"/>
    </row>
    <row r="17" spans="2:10" ht="15">
      <c r="B17" s="122" t="s">
        <v>463</v>
      </c>
      <c r="C17" s="159">
        <f>Foglio1!C301</f>
        <v>0</v>
      </c>
      <c r="D17" s="1"/>
      <c r="E17" s="6"/>
      <c r="G17" s="97"/>
      <c r="H17" s="194" t="s">
        <v>207</v>
      </c>
      <c r="I17" s="195"/>
      <c r="J17" s="196"/>
    </row>
    <row r="18" spans="1:10" ht="12.75">
      <c r="A18" s="1"/>
      <c r="B18" s="47"/>
      <c r="C18" s="306" t="s">
        <v>187</v>
      </c>
      <c r="D18" s="307"/>
      <c r="E18" s="1"/>
      <c r="G18" s="203"/>
      <c r="H18" s="192"/>
      <c r="I18" s="192"/>
      <c r="J18" s="204"/>
    </row>
    <row r="19" spans="2:10" ht="15" thickBot="1">
      <c r="B19" s="12" t="s">
        <v>180</v>
      </c>
      <c r="C19" s="251">
        <f>SUM(Foglio1!C303)</f>
        <v>154145</v>
      </c>
      <c r="D19" s="252"/>
      <c r="E19" s="1"/>
      <c r="G19" s="98"/>
      <c r="H19" s="213" t="s">
        <v>236</v>
      </c>
      <c r="I19" s="214"/>
      <c r="J19" s="215"/>
    </row>
    <row r="20" spans="2:10" ht="12.75">
      <c r="B20" s="48"/>
      <c r="C20" s="44"/>
      <c r="D20" s="4"/>
      <c r="E20" s="1"/>
      <c r="F20" s="1"/>
      <c r="G20" s="1"/>
      <c r="H20" s="1"/>
      <c r="I20" s="8"/>
      <c r="J20" s="1"/>
    </row>
    <row r="21" spans="2:10" ht="12.75">
      <c r="B21" s="13" t="s">
        <v>181</v>
      </c>
      <c r="C21" s="253">
        <f>SUM(Foglio1!C305)</f>
        <v>191658</v>
      </c>
      <c r="D21" s="254"/>
      <c r="E21" s="1"/>
      <c r="I21" s="8"/>
      <c r="J21" s="1"/>
    </row>
    <row r="22" spans="2:10" ht="13.5">
      <c r="B22" s="48"/>
      <c r="C22" s="45"/>
      <c r="D22" s="4"/>
      <c r="E22" s="1"/>
      <c r="G22" s="207" t="s">
        <v>239</v>
      </c>
      <c r="H22" s="208"/>
      <c r="I22" s="209"/>
      <c r="J22" s="99">
        <v>6799</v>
      </c>
    </row>
    <row r="23" spans="2:10" ht="12.75">
      <c r="B23" s="14" t="s">
        <v>182</v>
      </c>
      <c r="C23" s="255">
        <f>SUM(Foglio1!C307)</f>
        <v>115038</v>
      </c>
      <c r="D23" s="256"/>
      <c r="E23" s="1"/>
      <c r="I23" s="8"/>
      <c r="J23" s="1"/>
    </row>
    <row r="24" spans="2:10" ht="13.5">
      <c r="B24" s="48"/>
      <c r="C24" s="45"/>
      <c r="D24" s="4"/>
      <c r="E24" s="1"/>
      <c r="G24" s="188"/>
      <c r="H24" s="188"/>
      <c r="I24" s="188"/>
      <c r="J24" s="160"/>
    </row>
    <row r="25" spans="2:10" ht="13.5">
      <c r="B25" s="15" t="s">
        <v>183</v>
      </c>
      <c r="C25" s="230">
        <f>SUM(Foglio1!C309)</f>
        <v>847094</v>
      </c>
      <c r="D25" s="231"/>
      <c r="E25" s="1"/>
      <c r="G25" s="190"/>
      <c r="H25" s="190"/>
      <c r="I25" s="190"/>
      <c r="J25" s="161"/>
    </row>
    <row r="26" spans="2:10" ht="12.75">
      <c r="B26" s="48"/>
      <c r="C26" s="45"/>
      <c r="D26" s="4"/>
      <c r="E26" s="1"/>
      <c r="I26" s="8"/>
      <c r="J26" s="1"/>
    </row>
    <row r="27" spans="2:10" ht="12.75">
      <c r="B27" s="39" t="s">
        <v>184</v>
      </c>
      <c r="C27" s="270">
        <f>SUM(Foglio1!C311)</f>
        <v>371651</v>
      </c>
      <c r="D27" s="271"/>
      <c r="E27" s="1"/>
      <c r="F27" s="8"/>
      <c r="G27" s="8"/>
      <c r="H27" s="8"/>
      <c r="I27" s="8"/>
      <c r="J27" s="1"/>
    </row>
    <row r="28" spans="2:10" ht="12.75">
      <c r="B28" s="48"/>
      <c r="C28" s="45"/>
      <c r="D28" s="4"/>
      <c r="E28" s="1"/>
      <c r="F28" s="42"/>
      <c r="G28" s="42"/>
      <c r="H28" s="42"/>
      <c r="I28" s="43"/>
      <c r="J28" s="1"/>
    </row>
    <row r="29" spans="2:10" ht="12.75">
      <c r="B29" s="40" t="s">
        <v>185</v>
      </c>
      <c r="C29" s="267">
        <f>SUM(Foglio1!C313)</f>
        <v>100700</v>
      </c>
      <c r="D29" s="268"/>
      <c r="E29" s="1"/>
      <c r="F29" s="27"/>
      <c r="G29" s="27"/>
      <c r="H29" s="27"/>
      <c r="I29" s="27"/>
      <c r="J29" s="1"/>
    </row>
    <row r="30" spans="2:10" ht="12.75">
      <c r="B30" s="49"/>
      <c r="C30" s="46"/>
      <c r="D30" s="4"/>
      <c r="E30" s="1"/>
      <c r="F30" s="42"/>
      <c r="G30" s="42"/>
      <c r="H30" s="42"/>
      <c r="I30" s="43"/>
      <c r="J30" s="1"/>
    </row>
    <row r="31" spans="2:10" ht="12.75">
      <c r="B31" s="49"/>
      <c r="C31" s="46"/>
      <c r="D31" s="4"/>
      <c r="E31" s="1"/>
      <c r="F31" s="27"/>
      <c r="G31" s="27"/>
      <c r="H31" s="27"/>
      <c r="I31" s="27"/>
      <c r="J31" s="1"/>
    </row>
    <row r="32" spans="2:10" ht="12.75">
      <c r="B32" s="51" t="s">
        <v>186</v>
      </c>
      <c r="C32" s="249">
        <f>SUM(Foglio1!C316)</f>
        <v>1780286</v>
      </c>
      <c r="D32" s="250"/>
      <c r="E32" s="1"/>
      <c r="F32" s="42"/>
      <c r="G32" s="42"/>
      <c r="H32" s="42"/>
      <c r="I32" s="43"/>
      <c r="J32" s="1"/>
    </row>
    <row r="33" spans="1:10" ht="12.75">
      <c r="A33" s="1" t="s">
        <v>14</v>
      </c>
      <c r="B33" s="1"/>
      <c r="C33" s="1"/>
      <c r="D33" s="1"/>
      <c r="E33" s="1"/>
      <c r="F33" s="189" t="s">
        <v>460</v>
      </c>
      <c r="G33" s="189"/>
      <c r="H33" s="189"/>
      <c r="I33" s="189"/>
      <c r="J33" s="1"/>
    </row>
    <row r="34" spans="1:10" ht="12.75">
      <c r="A34" s="1"/>
      <c r="B34" s="1"/>
      <c r="C34" s="1"/>
      <c r="D34" s="1"/>
      <c r="E34" s="1"/>
      <c r="F34" s="189"/>
      <c r="G34" s="189"/>
      <c r="H34" s="189"/>
      <c r="I34" s="189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53" t="s">
        <v>175</v>
      </c>
      <c r="C36" s="184">
        <f>SUM(Foglio1!C320)</f>
        <v>268</v>
      </c>
      <c r="D36" s="266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84" t="s">
        <v>240</v>
      </c>
      <c r="G37" s="185"/>
      <c r="H37" s="186">
        <f ca="1">TODAY()</f>
        <v>42733</v>
      </c>
      <c r="I37" s="187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mergeCells count="31">
    <mergeCell ref="C36:D36"/>
    <mergeCell ref="F37:G37"/>
    <mergeCell ref="H37:I37"/>
    <mergeCell ref="C27:D27"/>
    <mergeCell ref="C29:D29"/>
    <mergeCell ref="C32:D32"/>
    <mergeCell ref="F33:I34"/>
    <mergeCell ref="C23:D23"/>
    <mergeCell ref="G24:I24"/>
    <mergeCell ref="C25:D25"/>
    <mergeCell ref="G25:I25"/>
    <mergeCell ref="C19:D19"/>
    <mergeCell ref="H19:J19"/>
    <mergeCell ref="C21:D21"/>
    <mergeCell ref="G22:I22"/>
    <mergeCell ref="G16:J16"/>
    <mergeCell ref="H17:J17"/>
    <mergeCell ref="C18:D18"/>
    <mergeCell ref="G18:J18"/>
    <mergeCell ref="B13:C13"/>
    <mergeCell ref="H13:J13"/>
    <mergeCell ref="G14:J14"/>
    <mergeCell ref="H15:J15"/>
    <mergeCell ref="B11:C11"/>
    <mergeCell ref="H11:J11"/>
    <mergeCell ref="B12:C12"/>
    <mergeCell ref="G12:J12"/>
    <mergeCell ref="A1:J2"/>
    <mergeCell ref="G7:J7"/>
    <mergeCell ref="G9:J9"/>
    <mergeCell ref="G10:J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c.tortonesi</dc:creator>
  <cp:keywords/>
  <dc:description/>
  <cp:lastModifiedBy>TORTONESI CLAUDIO</cp:lastModifiedBy>
  <cp:lastPrinted>2013-12-17T06:46:59Z</cp:lastPrinted>
  <dcterms:created xsi:type="dcterms:W3CDTF">2001-08-20T06:42:08Z</dcterms:created>
  <dcterms:modified xsi:type="dcterms:W3CDTF">2016-12-29T08:09:55Z</dcterms:modified>
  <cp:category/>
  <cp:version/>
  <cp:contentType/>
  <cp:contentStatus/>
</cp:coreProperties>
</file>