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tromacapitale-my.sharepoint.com/personal/mariacristina_brivio_comune_roma_it/Documents/Download/"/>
    </mc:Choice>
  </mc:AlternateContent>
  <xr:revisionPtr revIDLastSave="0" documentId="14_{053316C9-A5D7-494A-83D5-88942F1283BA}" xr6:coauthVersionLast="47" xr6:coauthVersionMax="47" xr10:uidLastSave="{00000000-0000-0000-0000-000000000000}"/>
  <bookViews>
    <workbookView xWindow="22932" yWindow="-108" windowWidth="23256" windowHeight="12720" tabRatio="475" firstSheet="1" activeTab="1" xr2:uid="{00000000-000D-0000-FFFF-FFFF00000000}"/>
  </bookViews>
  <sheets>
    <sheet name="quota_linea_costa CDM stagional" sheetId="6" r:id="rId1"/>
    <sheet name="All. A_Concessioni 2023 Stampa" sheetId="5" r:id="rId2"/>
    <sheet name="All. B quota_linea_costa 2023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81" i="5" l="1"/>
  <c r="O94" i="5"/>
  <c r="K94" i="5"/>
  <c r="L94" i="5"/>
  <c r="M94" i="5"/>
  <c r="N94" i="5"/>
  <c r="J94" i="5"/>
  <c r="I94" i="5"/>
  <c r="H94" i="5"/>
  <c r="K33" i="6"/>
  <c r="I6" i="6"/>
  <c r="I81" i="5"/>
  <c r="J81" i="5"/>
  <c r="K81" i="5"/>
  <c r="M81" i="5"/>
  <c r="J6" i="4" s="1"/>
  <c r="N81" i="5"/>
  <c r="H81" i="5"/>
  <c r="M95" i="5" l="1"/>
  <c r="J6" i="6" s="1"/>
  <c r="K19" i="6" s="1"/>
  <c r="L64" i="5"/>
  <c r="L38" i="5"/>
  <c r="L79" i="5"/>
  <c r="L78" i="5"/>
  <c r="L76" i="5"/>
  <c r="L75" i="5"/>
  <c r="L74" i="5"/>
  <c r="L73" i="5"/>
  <c r="L72" i="5"/>
  <c r="L71" i="5"/>
  <c r="L69" i="5"/>
  <c r="L68" i="5"/>
  <c r="L67" i="5"/>
  <c r="L66" i="5"/>
  <c r="L65" i="5"/>
  <c r="L56" i="5"/>
  <c r="L55" i="5"/>
  <c r="L54" i="5"/>
  <c r="L53" i="5"/>
  <c r="L52" i="5"/>
  <c r="L50" i="5"/>
  <c r="L49" i="5"/>
  <c r="L48" i="5"/>
  <c r="L47" i="5"/>
  <c r="L46" i="5"/>
  <c r="L45" i="5"/>
  <c r="L44" i="5"/>
  <c r="L43" i="5"/>
  <c r="L35" i="5"/>
  <c r="L32" i="5"/>
  <c r="L29" i="5"/>
  <c r="L28" i="5"/>
  <c r="L27" i="5"/>
  <c r="L26" i="5"/>
  <c r="L24" i="5"/>
  <c r="L23" i="5"/>
  <c r="L20" i="5"/>
  <c r="L19" i="5"/>
  <c r="L17" i="5"/>
  <c r="L16" i="5"/>
  <c r="L15" i="5"/>
  <c r="L13" i="5"/>
  <c r="L12" i="5"/>
  <c r="L11" i="5"/>
  <c r="L10" i="5"/>
  <c r="M17" i="6" l="1"/>
  <c r="M6" i="6" s="1"/>
  <c r="K21" i="4"/>
  <c r="L7" i="5"/>
  <c r="L8" i="5"/>
  <c r="N6" i="6" l="1"/>
  <c r="M18" i="6" s="1"/>
  <c r="K17" i="6"/>
  <c r="K18" i="6" s="1"/>
  <c r="I6" i="4"/>
  <c r="M19" i="4" s="1"/>
  <c r="M6" i="4" s="1"/>
  <c r="N6" i="4" l="1"/>
  <c r="M20" i="4" s="1"/>
  <c r="L51" i="5"/>
  <c r="L41" i="5"/>
  <c r="L39" i="5"/>
  <c r="L37" i="5"/>
  <c r="L36" i="5"/>
  <c r="L77" i="5"/>
  <c r="L70" i="5"/>
  <c r="L42" i="5"/>
  <c r="L40" i="5"/>
  <c r="L33" i="5"/>
  <c r="L31" i="5"/>
  <c r="L30" i="5"/>
  <c r="L25" i="5"/>
  <c r="L22" i="5"/>
  <c r="L21" i="5"/>
  <c r="L18" i="5"/>
  <c r="L14" i="5"/>
  <c r="L9" i="5"/>
  <c r="L81" i="5" l="1"/>
  <c r="K19" i="4"/>
  <c r="K2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B7F03723-BF3A-41CA-98DD-80B56681A9BE}">
      <text>
        <r>
          <rPr>
            <b/>
            <sz val="9"/>
            <color rgb="FF000000"/>
            <rFont val="Arial1"/>
          </rPr>
          <t xml:space="preserve">user:
</t>
        </r>
        <r>
          <rPr>
            <sz val="9"/>
            <color rgb="FF000000"/>
            <rFont val="Arial1"/>
          </rPr>
          <t xml:space="preserve">AVANZA CREDITO
</t>
        </r>
      </text>
    </comment>
    <comment ref="A61" authorId="0" shapeId="0" xr:uid="{671E7CE3-1226-431E-B248-32BD2D520DE5}">
      <text>
        <r>
          <rPr>
            <b/>
            <sz val="9"/>
            <color rgb="FF000000"/>
            <rFont val="Arial1"/>
          </rPr>
          <t xml:space="preserve">user:
</t>
        </r>
        <r>
          <rPr>
            <sz val="9"/>
            <color rgb="FF000000"/>
            <rFont val="Arial1"/>
          </rPr>
          <t xml:space="preserve">AVANZA CREDITO
</t>
        </r>
      </text>
    </comment>
  </commentList>
</comments>
</file>

<file path=xl/sharedStrings.xml><?xml version="1.0" encoding="utf-8"?>
<sst xmlns="http://schemas.openxmlformats.org/spreadsheetml/2006/main" count="600" uniqueCount="376">
  <si>
    <t xml:space="preserve">MUNICIPIO X ROMA CAPITALE - L.R. 26 Giugno 2015, n.8 - Regolamento Regionale 12 Agosto 2016 n. 19 -
Quota di linea di costa di riserva degli arenili 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</si>
  <si>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</si>
  <si>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</si>
  <si>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</si>
  <si>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</si>
  <si>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</si>
  <si>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</si>
  <si>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</si>
  <si>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</si>
  <si>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</si>
  <si>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</si>
  <si>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</si>
  <si>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</si>
  <si>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costa fittizia a ridosso di opere antropiche</t>
  </si>
  <si>
    <t>ghiaiosa</t>
  </si>
  <si>
    <t>rocciosa</t>
  </si>
  <si>
    <t>sabbiosa</t>
  </si>
  <si>
    <t>TOTALE (X+A+B+C)</t>
  </si>
  <si>
    <t>linea di costa delle aree sotratte alla delega riservate a Enti Statali/Forze Armate (DPCM 21.12.1995)*</t>
  </si>
  <si>
    <t>linea di costa riferita agli arenili disponibili (Totale D-E)</t>
  </si>
  <si>
    <t>50% della linea di costa degli arenili da riservare alla pubblica fruizione</t>
  </si>
  <si>
    <t>fronte mare occupato da concessioni turistico ricreative</t>
  </si>
  <si>
    <t>linea di costa prospicente le concessioni di cui all'art. 9 del regolamento regionale 19/2016</t>
  </si>
  <si>
    <t>linea di costea artificiale computabile ai fini della linea di costa</t>
  </si>
  <si>
    <t>arenile di competenza dei Comuni in cui è possibile rilasciare concessioni demaniali marittime con finalità turistico ricreative ( art. 1 comma 2 del Reg. Regionale n. 19/2016)**</t>
  </si>
  <si>
    <t>* valore comprensivo della linea di costa (3.217) relativa alla Tenuta di Castel Porziano riservata alla Presidenza della Repubblica</t>
  </si>
  <si>
    <t>** il valore comprende la linea di costa (1.917) relativa alla porzione della Tenuta di Castel Porziano destinata al pubblico uso e attualmente gestita da Roma Capitale (convenzione del 14 luglio 1965 n. 502)</t>
  </si>
  <si>
    <t xml:space="preserve">Relazione: il dato inerente la linea di costa prospiciente le Concessioni Demaniali Marittime di cui all'art. 9 del R.R. 19/2016, colonna I, è stato verificato con sopralluoghi in sito. </t>
  </si>
  <si>
    <t xml:space="preserve"> </t>
  </si>
  <si>
    <t>totale metri linerari spiaggia anno 2022 G6+M17</t>
  </si>
  <si>
    <t>13.108-6.554-6.538,09</t>
  </si>
  <si>
    <t>percentuale ancora concedibile</t>
  </si>
  <si>
    <t>percentuale occupata da concesioni</t>
  </si>
  <si>
    <t>J6 si desume da M98 totale della all.A</t>
  </si>
  <si>
    <t>totale costa riferita agli arenili fruibili per finalità turistico ricreative : ml 13.108 (al netto delle aree riservate a Enti Statali/Forze Armate ai sensi del D.P.C.M. 21/12/1995) Arenile da riservare alla pubblica fruizione mt. 6.554
Arenile libero "certificato" per la pubblica fruizione : ml 6.569,91 percentuale 50,12% (determinazione Dirigenziale n° prot. CO/)
Arenile "occupato da concessioni": ml 6.538,09 percentuale 49,88 %
Arenile ancora concedibile : ml 15,91 percentuale 0,12%</t>
  </si>
  <si>
    <t>J</t>
  </si>
  <si>
    <t>K</t>
  </si>
  <si>
    <t>N</t>
  </si>
  <si>
    <t>O</t>
  </si>
  <si>
    <t>P</t>
  </si>
  <si>
    <t>N.</t>
  </si>
  <si>
    <t>Località</t>
  </si>
  <si>
    <t>Titolare Concessione</t>
  </si>
  <si>
    <t>Denominazione</t>
  </si>
  <si>
    <t>Tipologia concessoria              (L.R. 13/2007 e R.R. n. 19/2016)</t>
  </si>
  <si>
    <t>N. Concess. Data rilascio</t>
  </si>
  <si>
    <t xml:space="preserve">
Scadenze/Proroghe al 31/12/2023</t>
  </si>
  <si>
    <t>Superficie scoperta mq.</t>
  </si>
  <si>
    <t>Opere facile rimozione mq. (Chioschi; Cabine;Rimessa Attrezzi…)</t>
  </si>
  <si>
    <t>Opere difficile rimozione mq.</t>
  </si>
  <si>
    <t xml:space="preserve">Pertinenze mq. </t>
  </si>
  <si>
    <t>Totale superficie coperta mq.               ( I+J+K)</t>
  </si>
  <si>
    <t>Fronte mare metri lineari</t>
  </si>
  <si>
    <t>Specchio acqueo mq.</t>
  </si>
  <si>
    <t>Canone demaniale 2023</t>
  </si>
  <si>
    <t>L.MARE P. TOSCANELLI, 211</t>
  </si>
  <si>
    <t>REPUBBLICHE MARINARE SRL (CONFISCA DEFINITIVA)</t>
  </si>
  <si>
    <t>STAB. BAL. ANEME E CORE</t>
  </si>
  <si>
    <t>SB</t>
  </si>
  <si>
    <t>38/2009</t>
  </si>
  <si>
    <t xml:space="preserve"> DD. Rep. CO/2830/2022</t>
  </si>
  <si>
    <t>L.MARE P. TOSCANELLI, 197</t>
  </si>
  <si>
    <t>MALIBU' BEACH SRL (CONFISCA DEFINITIVA)</t>
  </si>
  <si>
    <t>STAB. BAL. VILLAGE</t>
  </si>
  <si>
    <t>A.F. 13/2006</t>
  </si>
  <si>
    <t>Scadenza 2024</t>
  </si>
  <si>
    <t>L.MARE P. TOSCANELLI, 195</t>
  </si>
  <si>
    <t>BAGNI VITTORIA SRL</t>
  </si>
  <si>
    <t>STAB. BAL. BAGNI VITTORIA</t>
  </si>
  <si>
    <t>A.F. 11/2006</t>
  </si>
  <si>
    <t>L.MARE P. TOSCANELLI, 181/187</t>
  </si>
  <si>
    <t>ARCOBALENO BEACH SRL</t>
  </si>
  <si>
    <t>STAB.BAL. ARCOBALENO BEACH</t>
  </si>
  <si>
    <t>34/2009</t>
  </si>
  <si>
    <t>L.MARE P. TOSCANELLI, 159/167</t>
  </si>
  <si>
    <t>* TO BE SHIP S.R.L.</t>
  </si>
  <si>
    <t>CHIOSCO BAHIA</t>
  </si>
  <si>
    <t>ER</t>
  </si>
  <si>
    <t xml:space="preserve">8/2014 </t>
  </si>
  <si>
    <t>L.MARE P. TOSCANELLI, 123/125</t>
  </si>
  <si>
    <t>S.G. MARE SRL</t>
  </si>
  <si>
    <t>STAB. BAL. LA CONCHIGLIA</t>
  </si>
  <si>
    <t>28/2009</t>
  </si>
  <si>
    <t xml:space="preserve">L.MARE P. TOSCANELLI, 121  </t>
  </si>
  <si>
    <t>STABILIMENTO BALNEARE MODERNO SRL</t>
  </si>
  <si>
    <t>STAB. BAL. URBINATI</t>
  </si>
  <si>
    <t>5/2010</t>
  </si>
  <si>
    <t>L.MARE P. TOSCANELLI, 117</t>
  </si>
  <si>
    <t>A.B.C. BEACH SRL</t>
  </si>
  <si>
    <t>STAB. BAL. SALUS</t>
  </si>
  <si>
    <t>A.F 4/2003</t>
  </si>
  <si>
    <t>L.MARE P. TOSCANELLI, 107</t>
  </si>
  <si>
    <t>STABILIMENTO ELMI SRL</t>
  </si>
  <si>
    <t>STAB. BAL. ELMI</t>
  </si>
  <si>
    <t>16/2009</t>
  </si>
  <si>
    <t>L.MARE P. TOSCANELLI, 103</t>
  </si>
  <si>
    <t>***EDONE' SRL</t>
  </si>
  <si>
    <t>RISTORANTE EDONE'</t>
  </si>
  <si>
    <t>3/2009</t>
  </si>
  <si>
    <t>L.MARE TOSCANELLI, 63</t>
  </si>
  <si>
    <t>BATTISTINI SRL</t>
  </si>
  <si>
    <t>STAB. BAL. BATTISTINI</t>
  </si>
  <si>
    <t>10/2009</t>
  </si>
  <si>
    <t>L.MARE P. TOSCANELLI, 63</t>
  </si>
  <si>
    <t>LIDO BEACH DI QUOIANI FABRIZIO E SABRINA SNC</t>
  </si>
  <si>
    <t>STAB. BAL. LIDO BEACH</t>
  </si>
  <si>
    <t>A.F. 10/2005</t>
  </si>
  <si>
    <t>Scadenza 2023</t>
  </si>
  <si>
    <t>***APREDA SRL</t>
  </si>
  <si>
    <t>RISTORANTE LIDO</t>
  </si>
  <si>
    <t>2/2013</t>
  </si>
  <si>
    <t>L.MARE P. TOSCANELLI, 27</t>
  </si>
  <si>
    <t>SOCIETà MAESTRALE 31 SRL</t>
  </si>
  <si>
    <t>RISTORANTE KELLY'S</t>
  </si>
  <si>
    <t xml:space="preserve">10/2010 </t>
  </si>
  <si>
    <t>DECADUTA</t>
  </si>
  <si>
    <t>L.MARE P. TOSCANELLI,  27</t>
  </si>
  <si>
    <t>KELLY'S SRL</t>
  </si>
  <si>
    <t>STAB. BAL.  MARECHIARO</t>
  </si>
  <si>
    <t>A.F. 12 del 2006; n. 9 del 2011 e n. 4 del 2013</t>
  </si>
  <si>
    <t>L.MARE P. TOSCANELLI, 15/21</t>
  </si>
  <si>
    <t>DI.MA.RA.RO. SRL</t>
  </si>
  <si>
    <t>STAB. BAL. EL MIRAMAR</t>
  </si>
  <si>
    <t>A.F 1/2014</t>
  </si>
  <si>
    <t>L.MARE P. TOSCANELLI 15/21</t>
  </si>
  <si>
    <t>***DI.MA.RA.RO. SRL</t>
  </si>
  <si>
    <t>BAR RISTORANTE EL MIRAMAR</t>
  </si>
  <si>
    <t>9/2008</t>
  </si>
  <si>
    <t>PIAZZALE MAGELLANO, SNC</t>
  </si>
  <si>
    <t>*CASAGNI RITA SRL</t>
  </si>
  <si>
    <t>CHIOSCO CASAGNI RITA</t>
  </si>
  <si>
    <t>6/2009</t>
  </si>
  <si>
    <t>PIAZZALE MAGELLANO 38/41</t>
  </si>
  <si>
    <t>DUILIO SRL</t>
  </si>
  <si>
    <t>STAB. BAL. IL CAPANNO</t>
  </si>
  <si>
    <t>A.F. 9/2004</t>
  </si>
  <si>
    <t>Scadenza 2029</t>
  </si>
  <si>
    <t>PIAZZALE MAGELLANO, 33</t>
  </si>
  <si>
    <t>IL DELFINO DI MARIA GIUBILEI &amp; CO SAS</t>
  </si>
  <si>
    <t>STAB. BAL. DELFINO</t>
  </si>
  <si>
    <t>19/2009</t>
  </si>
  <si>
    <t>PIAZZA SIRIO 11</t>
  </si>
  <si>
    <t>NUOVA BELSITO SRL</t>
  </si>
  <si>
    <t>STAB. BAL. BELSITO</t>
  </si>
  <si>
    <t>3/2014</t>
  </si>
  <si>
    <t>L. MARE CAIO DUILIO, 4</t>
  </si>
  <si>
    <t>S.A.C.I.M. SRL</t>
  </si>
  <si>
    <t>STAB. BAL. PLINIUS</t>
  </si>
  <si>
    <t>12/2009</t>
  </si>
  <si>
    <t>PIAZZALE DEI CANOTTI SNC</t>
  </si>
  <si>
    <t xml:space="preserve">* HAKUNA SRL (CONFISCA DEFINITIVA) </t>
  </si>
  <si>
    <t>CHIOSCO HAKUNA MATATA</t>
  </si>
  <si>
    <t>15/2009</t>
  </si>
  <si>
    <t>L MARE CAIO DUILIO, 22</t>
  </si>
  <si>
    <t>SOC. TIBIDABO BEACH S.R.L.</t>
  </si>
  <si>
    <t>STAB. BAL. TIBIDABO</t>
  </si>
  <si>
    <t>A.F 6/2014</t>
  </si>
  <si>
    <t>Scadenza 2028</t>
  </si>
  <si>
    <t>A.E.B. ESERCIZI BAGNI SRL</t>
  </si>
  <si>
    <t>STAB. BAL. LE DUNE</t>
  </si>
  <si>
    <t xml:space="preserve">A.F. 2/2003
</t>
  </si>
  <si>
    <t>L MARE CAIO DUILIO, 32</t>
  </si>
  <si>
    <t>CRAL COMUNE DI ROMA</t>
  </si>
  <si>
    <t>STAB. BAL. MAMI</t>
  </si>
  <si>
    <t>3/2010</t>
  </si>
  <si>
    <t>L MARE CAIO DUILIO, 36</t>
  </si>
  <si>
    <t>LEGA NAVALE ITALIANA SEZ. OSTIA LIDO</t>
  </si>
  <si>
    <t>STAB. BAL. LEGA NAVALE ITALIANA</t>
  </si>
  <si>
    <t>ARS</t>
  </si>
  <si>
    <t>A.F. 16/2007</t>
  </si>
  <si>
    <t>Scadenza 2025</t>
  </si>
  <si>
    <t>VIA DEGLI AUTOSCAFI, 9</t>
  </si>
  <si>
    <t>IL PORTICCIOLO DI OSTIA SRL</t>
  </si>
  <si>
    <t>DARSENA IL PORTICCIOLO DI OSTIA (darsena pescatori)</t>
  </si>
  <si>
    <t>NIAB</t>
  </si>
  <si>
    <t>1/2013</t>
  </si>
  <si>
    <t>PIAZZALE DELL'AQUILONE, 4</t>
  </si>
  <si>
    <t>STABILIMENTO BALNEARE LIDO DI ROMA SRL</t>
  </si>
  <si>
    <t>STAB. BAL. LA VECCHIA PINETA</t>
  </si>
  <si>
    <t>2/2011</t>
  </si>
  <si>
    <t>L.MARE LUTAZIO CATULO, 6</t>
  </si>
  <si>
    <t xml:space="preserve">NUOVA PINETA SRL </t>
  </si>
  <si>
    <t>STAB. BAL. NUOVA PINETA-PINETINA</t>
  </si>
  <si>
    <t>A.F. 1/2002-n.34 2003</t>
  </si>
  <si>
    <t>Scadenza 2021</t>
  </si>
  <si>
    <t>L.MARE LUTAZIO CATULO, 14</t>
  </si>
  <si>
    <t>DOPOLAVORO CO.TRA.L. MET.RO</t>
  </si>
  <si>
    <t>STAB. BAL. CO.TRA.L.</t>
  </si>
  <si>
    <t>A.F. 3/2003</t>
  </si>
  <si>
    <t>L.MARE LUTAZIO CATULO, 36/40</t>
  </si>
  <si>
    <t>STAB. BAL. KURSAAL</t>
  </si>
  <si>
    <t>9/2009</t>
  </si>
  <si>
    <t>PIAZZALE CRISTOFORO COLOMBO, 25</t>
  </si>
  <si>
    <t>TURISTICA SRL</t>
  </si>
  <si>
    <t>STAB. BAL. LA ROTONDA</t>
  </si>
  <si>
    <t>A.F. 6/2003</t>
  </si>
  <si>
    <t>L.MARE A. VESPUCCI, 6</t>
  </si>
  <si>
    <t>STAB. BAL. SPORTING BEACH</t>
  </si>
  <si>
    <t>A.F. 15/2006</t>
  </si>
  <si>
    <t>L.MARE A. VESPUCCI 6/8</t>
  </si>
  <si>
    <t>CLEMENS MAR SRL</t>
  </si>
  <si>
    <t>STAB. BAL. VENEZIA</t>
  </si>
  <si>
    <t>A.F. 17/2008</t>
  </si>
  <si>
    <t>Scadenza 2030</t>
  </si>
  <si>
    <t>L.MARE A. VESPUCCI, 12</t>
  </si>
  <si>
    <t>GAMBRINUS SRL</t>
  </si>
  <si>
    <t>STAB. BAL. GAMBRINUS</t>
  </si>
  <si>
    <t>A.F. 8/2004</t>
  </si>
  <si>
    <t>L.MARE A. VESPUCCI, 32</t>
  </si>
  <si>
    <t>CRAL POSTE ITALIANE ROMA</t>
  </si>
  <si>
    <t>STAB. BAL. ORSA MAGGIORE</t>
  </si>
  <si>
    <t xml:space="preserve"> 06/2010</t>
  </si>
  <si>
    <t>L.MARE A. VESPUCCI, 34</t>
  </si>
  <si>
    <t>DOPOLAVORO ATAC</t>
  </si>
  <si>
    <t>STAB. BAL. Dopolavoro ATAC</t>
  </si>
  <si>
    <t>22/2009</t>
  </si>
  <si>
    <t>L.MARE A. VESPUCCI, 44</t>
  </si>
  <si>
    <t>LA MARIPOSA SRL</t>
  </si>
  <si>
    <t>STAB. BAL. LA MARIPOSA</t>
  </si>
  <si>
    <t xml:space="preserve"> 02/2010</t>
  </si>
  <si>
    <t>L.MARE A. VESPUCCI, 46</t>
  </si>
  <si>
    <t>CRAL ENI ROMA</t>
  </si>
  <si>
    <t>STAB. BAL. ZENITH</t>
  </si>
  <si>
    <t xml:space="preserve"> 26/2009</t>
  </si>
  <si>
    <t>L.MARE A. VESPUCCI, 50</t>
  </si>
  <si>
    <t>ASS. SPORT. DILETT. NAUTICLUB CASTELFUSANO</t>
  </si>
  <si>
    <t>CIRCOLO  NAUTICLUB CASTELFUSANO</t>
  </si>
  <si>
    <t>21/2009</t>
  </si>
  <si>
    <t>L.MARE A. VESPUCCI, 58</t>
  </si>
  <si>
    <t>C.A.N.A.P.</t>
  </si>
  <si>
    <t>STAB. BAL. LE PALME</t>
  </si>
  <si>
    <t>37/2009</t>
  </si>
  <si>
    <t>L.MARE A. VESPUCCI, 62</t>
  </si>
  <si>
    <t>STABILIMENTO PICENUM SRL</t>
  </si>
  <si>
    <t>STAB. BAL. V-LOUNGE</t>
  </si>
  <si>
    <t>11/2009</t>
  </si>
  <si>
    <t>L.MARE A. VESPUCCI, 64</t>
  </si>
  <si>
    <t>LA CALETTA SRL</t>
  </si>
  <si>
    <t>STAB. BAL. LA CALETTA</t>
  </si>
  <si>
    <t>05/2011</t>
  </si>
  <si>
    <t xml:space="preserve">L.MARE A. VESPUCCI, 68 </t>
  </si>
  <si>
    <r>
      <rPr>
        <b/>
        <sz val="12"/>
        <rFont val="Verdana"/>
        <family val="2"/>
      </rPr>
      <t>**</t>
    </r>
    <r>
      <rPr>
        <sz val="12"/>
        <rFont val="Verdana"/>
        <family val="2"/>
      </rPr>
      <t xml:space="preserve"> LA CASETTA s.r.l.</t>
    </r>
  </si>
  <si>
    <t>STAB. BAL. LA CASETTA</t>
  </si>
  <si>
    <t>A.F. 122/1992</t>
  </si>
  <si>
    <t>L.MARE A. VESPUCCI, 72</t>
  </si>
  <si>
    <t>CRAL MIN. GRAZIA E GIUSTIZIA e SALVATORE MIGLIORE E FIGLI SAS</t>
  </si>
  <si>
    <t>STAB. BAL. LA BUSSOLA</t>
  </si>
  <si>
    <t>13/2009</t>
  </si>
  <si>
    <t>L.MARE A. VESPUCCI, 80</t>
  </si>
  <si>
    <t>LA BICOCCA SRL</t>
  </si>
  <si>
    <t>STAB. BAL. LA BICOCCA</t>
  </si>
  <si>
    <t>30/2009</t>
  </si>
  <si>
    <t>L.MARE A. VESPUCCI, 90</t>
  </si>
  <si>
    <t>** ASSOCIAZIONE MARESOLE</t>
  </si>
  <si>
    <t xml:space="preserve">STAB. BAL. CIRCOLO VELICO AZZURRA </t>
  </si>
  <si>
    <t xml:space="preserve">7/2012 </t>
  </si>
  <si>
    <t>SCADUTA</t>
  </si>
  <si>
    <t>L.MARE A. VESPUCCI, 102</t>
  </si>
  <si>
    <t>***PEPPINO A MARE RMF SRL</t>
  </si>
  <si>
    <t>RISTORANTE BAR PEPPINO A MARE</t>
  </si>
  <si>
    <t>35/2009</t>
  </si>
  <si>
    <t>PEPPINO A MARE BEACH SRL</t>
  </si>
  <si>
    <t>STAB. BAL. PEPPINO A MARE</t>
  </si>
  <si>
    <t>17/2009</t>
  </si>
  <si>
    <t>L.MARE A. VESPUCCI, 112</t>
  </si>
  <si>
    <t>CORALLO BEACH SRL</t>
  </si>
  <si>
    <t>STAB. BAL. LA SPIAGGIA DI BETTINA</t>
  </si>
  <si>
    <t>8/2010</t>
  </si>
  <si>
    <t>L.MARE A. VESPUCCI, 118</t>
  </si>
  <si>
    <t>FAFFI SAS DI MASSIMO DI SALVO &amp; CO.</t>
  </si>
  <si>
    <t>STAB. BAL. LA SPIAGGIA</t>
  </si>
  <si>
    <t>27/2009</t>
  </si>
  <si>
    <t>L.MARE A. VESPUCCI, 120</t>
  </si>
  <si>
    <t xml:space="preserve"> LA VELA SRL</t>
  </si>
  <si>
    <t>STAB. BAL. LA VELA</t>
  </si>
  <si>
    <t>10/2008</t>
  </si>
  <si>
    <t>L.MARE A. VESPUCCI, 124</t>
  </si>
  <si>
    <t xml:space="preserve"> I.S.T.A.T. e STAB. BALNEARI LIDO DI ROMA SRL</t>
  </si>
  <si>
    <t>STAB. BAL. MIAMI</t>
  </si>
  <si>
    <t>33/2002</t>
  </si>
  <si>
    <t>L.MARE A. VESPUCCI, 140</t>
  </si>
  <si>
    <t>IL BUNGALOW SRL</t>
  </si>
  <si>
    <t>STAB. BAL. IL BUNGALOW</t>
  </si>
  <si>
    <t>14/2009</t>
  </si>
  <si>
    <t>L.MARE A. VESPUCCI, 146</t>
  </si>
  <si>
    <t>LA BONACCIA SRL</t>
  </si>
  <si>
    <t>STAB. BAL. LA BONACCIA</t>
  </si>
  <si>
    <t>7/2009</t>
  </si>
  <si>
    <t>L.MARE A. VESPUCCI, 156</t>
  </si>
  <si>
    <t>LA CAPANNINA A MARE SRL</t>
  </si>
  <si>
    <t>STAB. BAL. LA CAPANNINA A MARE</t>
  </si>
  <si>
    <t>A.F. 5/2003</t>
  </si>
  <si>
    <t>L.MARE A. VESPUCCI, 160</t>
  </si>
  <si>
    <t>GUERRINO BEACH SRL</t>
  </si>
  <si>
    <t>STAB. BAL. GUERRINO ER MARINARO</t>
  </si>
  <si>
    <t>4/2010</t>
  </si>
  <si>
    <t>L.MARE A. VESPUCCI, 164</t>
  </si>
  <si>
    <t>IL CORSARO SRL</t>
  </si>
  <si>
    <t>STAB. BAL. IL CORSARO</t>
  </si>
  <si>
    <t>24/2009</t>
  </si>
  <si>
    <t>L.MARE A. VESPUCCI, 168/170</t>
  </si>
  <si>
    <t>STAB. BAL. ISOLA FIORITA CRAL MIN. INT.</t>
  </si>
  <si>
    <t>20/2009</t>
  </si>
  <si>
    <t>L.MARE A. VESPUCCI, 172</t>
  </si>
  <si>
    <t>LIDO AL.MA. SRL.</t>
  </si>
  <si>
    <t>STAB. BAL. IL GABBIANO</t>
  </si>
  <si>
    <t>31/2009</t>
  </si>
  <si>
    <t>L.MARE A. VESPUCCI, 176</t>
  </si>
  <si>
    <t>CE.DA. LIDO SRL</t>
  </si>
  <si>
    <t>STAB. BAL. L'ANCORA</t>
  </si>
  <si>
    <t>4/2009</t>
  </si>
  <si>
    <t>L.MARE A. VESPUCCI, 180</t>
  </si>
  <si>
    <t>I.A.L. SRL</t>
  </si>
  <si>
    <t>STAB. BAL. L’OASI</t>
  </si>
  <si>
    <t>1/2010</t>
  </si>
  <si>
    <t>L.MARE A. VESPUCCI, 184</t>
  </si>
  <si>
    <t>LA PLAYA SRL</t>
  </si>
  <si>
    <t>STAB. BAL. LA PLAYA</t>
  </si>
  <si>
    <t>A.F. 14/2006</t>
  </si>
  <si>
    <t>VIA LITORANEA, 200</t>
  </si>
  <si>
    <t>LA MARINELLA SRL</t>
  </si>
  <si>
    <t>STAB. BAL. LA MARINELLA</t>
  </si>
  <si>
    <t>33/2009</t>
  </si>
  <si>
    <t>ViIA LITORANEA Km 7,45</t>
  </si>
  <si>
    <t>**JUMBO VILLAGE SRL</t>
  </si>
  <si>
    <t>JUMBO VILLAGE</t>
  </si>
  <si>
    <t>/</t>
  </si>
  <si>
    <t>7/2013</t>
  </si>
  <si>
    <t>VIA LITORANEA Km10.100</t>
  </si>
  <si>
    <t>MARINE VILLAGE SRL</t>
  </si>
  <si>
    <t>STAB. BAL.  MARINE VILLAGE</t>
  </si>
  <si>
    <t>3/2013</t>
  </si>
  <si>
    <t>TOTALE</t>
  </si>
  <si>
    <t>*</t>
  </si>
  <si>
    <t>METRI LINEARI DEL FRONTE MARE INDICATI AI SENSI DEL R.R. 19/2016, ART. 9, COMMA 6</t>
  </si>
  <si>
    <t>**</t>
  </si>
  <si>
    <t>***</t>
  </si>
  <si>
    <t>FRONTE MARE DI PERTINENZA DI ALTRA CONCESSIONE</t>
  </si>
  <si>
    <t>****</t>
  </si>
  <si>
    <t xml:space="preserve">L'imposta regionale sulle concessioni statali dei beni del demanio marittimo di cui all'art. 6 della legge regionale 29 aprile 2013, n°2 non è dovuta per il triennio 2021-2023- Legge Regionale n°25 del 30/12/2020 (legge di stabilità 2021) art. 2 co.6 </t>
  </si>
  <si>
    <t>CONCESSIONI STAGIONALI</t>
  </si>
  <si>
    <t>Tipologia concessoria (L.R. 13/2007 e R.R. n. 19/2016)</t>
  </si>
  <si>
    <t>N. Concess. Data Rilascio</t>
  </si>
  <si>
    <t>Scadenza</t>
  </si>
  <si>
    <t>Opere facile rimozione mq. (Chioschi; Cabine; Rimesse Attrezzi</t>
  </si>
  <si>
    <t>Pertinenze mq.</t>
  </si>
  <si>
    <t>Totale superficie coperta mq. (I+J+K)</t>
  </si>
  <si>
    <t>TRATTO DI ARENILE COMPRESO TRA GLI STABILIMENTI "IL VENEZIA" E "IL GAMBRINUS" SUL LUNGOMARE AMERIGO VESPUCCI</t>
  </si>
  <si>
    <t>SPIAGGIA S.P.Q.R.</t>
  </si>
  <si>
    <t>******</t>
  </si>
  <si>
    <t>TRATTO DI ARENILE COMPRESO TRA GLI STABILIMENTI "BELSITO" E "DELFINO" SUL LUNGOMARE DUILIO</t>
  </si>
  <si>
    <t>LA ISLA BONITA COOPERATIVA SOCIALE</t>
  </si>
  <si>
    <t>SPIAGGIA GRIGIO</t>
  </si>
  <si>
    <t>*****</t>
  </si>
  <si>
    <t>Imposta regionale 2023****</t>
  </si>
  <si>
    <t>totale fronte mare occupato da CDM pluriennali (6472,09 metri) e stagionali (4 metri)</t>
  </si>
  <si>
    <t>30/09/2023</t>
  </si>
  <si>
    <t>ENERGY ASDRC</t>
  </si>
  <si>
    <t>CONCESSIONE STAGIONALE N.1 DEL 21/06/2023</t>
  </si>
  <si>
    <t>CONCESSIONE STAGIONALE N.2  DEL 21/06/2023</t>
  </si>
  <si>
    <t xml:space="preserve">Concessione stagionale anno 2023 per l'occupazione  di massimo  25 mq di facile rimozione nell'ambito delle convezioni di cui all'art. 7 del regolamento regionale 19/2016 stipulate da Roma Capitale per la gestione delle spiagge libere per un occupazione di fronte mare pari a 2 metri lineari ciascuna. DD n° rep CO/1096 del 15/05/2023 port. CO/71000 </t>
  </si>
  <si>
    <t>DD REP.CO/2336/2023</t>
  </si>
  <si>
    <t>**KURSAAL DEL LIDO DI CASTELFUSANO SRL</t>
  </si>
  <si>
    <t>**SPORTING BEACH SRL</t>
  </si>
  <si>
    <r>
      <t xml:space="preserve">avvio del procedimento di Decadenza e/oSgombero per occupazione </t>
    </r>
    <r>
      <rPr>
        <b/>
        <i/>
        <sz val="14"/>
        <color rgb="FF000000"/>
        <rFont val="Verdana"/>
        <family val="2"/>
      </rPr>
      <t>sine titulo</t>
    </r>
    <r>
      <rPr>
        <b/>
        <sz val="14"/>
        <color rgb="FF000000"/>
        <rFont val="Verdana"/>
        <family val="2"/>
      </rPr>
      <t xml:space="preserve"> di area demaniale marittima. Ricorsi pendenti</t>
    </r>
  </si>
  <si>
    <t>SENTENZA TAR 769/2023</t>
  </si>
  <si>
    <t xml:space="preserve"> DD. Rep. CO/1410/2023</t>
  </si>
  <si>
    <t xml:space="preserve"> DD. Rep. CO/2334/2023</t>
  </si>
  <si>
    <t xml:space="preserve"> DD. Rep. CO/2303/2023</t>
  </si>
  <si>
    <t>sentenza TAR 5242/2023</t>
  </si>
  <si>
    <t>il Direttore del Municipio X 
 Visca Marcello</t>
  </si>
  <si>
    <t xml:space="preserve">Allegato B:  quota di arenile riservato alla Pubblica Fruizione </t>
  </si>
  <si>
    <r>
      <t>MUNICIPIO X, ROMA CAPITALE Concessioni Demaniali al 31.12.2023
N. Abitanti 228.042 (dati al 31.12.2022 rilevati  - Annuario statistico 2023 ) 
La popolazione iscritta in anagrafe a Roma al 31 dicembre 2022 è pari a 2.813.544 unità</t>
    </r>
    <r>
      <rPr>
        <sz val="16"/>
        <rFont val="Verdana"/>
        <family val="2"/>
      </rPr>
      <t xml:space="preserve">
totale costa riferita agli arenili fruibili per finalità turistico ricreative : ml 13.108 (al netto delle aree riservate a Enti Statali/Forze Armate ai sensi del D.P.C.M. 21/12/1995) Arenile da riservare alla pubblica fruizione mt. 6.554
Arenile libero "certificato" per la pubblica fruizione : ml 6.635,91 percentuale 50,62% (determinazione Dirigenziale n° rep. ................................................)
Arenile "occupato da concessioni": ml 6.472,09 percentuale 49,38 %
Arenile ancora concedibile : ml 81,91 percentuale 0,62%</t>
    </r>
  </si>
  <si>
    <r>
      <t>MUNICIPIO X, ROMA CAPITALE Concessioni Demaniali al 31.12.2023
N. Abitanti 228.042 (dati al 31.12.2022 rilevati  - Annuario statistico 2023 ) 
La popolazione iscritta in anagrafe a Roma al 31 dicembre 2022 è pari a 2.813.544 unità</t>
    </r>
    <r>
      <rPr>
        <sz val="16"/>
        <rFont val="Verdana"/>
        <family val="2"/>
      </rPr>
      <t xml:space="preserve">
totale costa riferita agli arenili fruibili per finalità turistico ricreative : ml 13.108 (al netto delle aree riservate a Enti Statali/Forze Armate ai sensi del D.P.C.M. 21/12/1995) Arenile da riservare alla pubblica fruizione mt. 6.554
Arenile libero "certificato" per la pubblica fruizione : ml 6.635,91 percentuale 50,62% (determinazione Dirigenziale n° rep. ...............................)
Arenile "occupato da concessioni": ml 6.472,09 percentuale 49,38 %
Arenile ancora concedibile : ml 81,91 percentuale 0,62%</t>
    </r>
  </si>
  <si>
    <t>CONCESSIONI DEMANIALI AL 31/12/2023</t>
  </si>
  <si>
    <t>COMUNE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</si>
</sst>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8">
    <font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9"/>
      <color rgb="FF000000"/>
      <name val="Arial1"/>
    </font>
    <font>
      <sz val="9"/>
      <color rgb="FF000000"/>
      <name val="Arial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</font>
    <font>
      <b/>
      <sz val="12"/>
      <name val="Verdana"/>
      <family val="2"/>
    </font>
    <font>
      <sz val="12"/>
      <name val="Verdana"/>
      <family val="2"/>
    </font>
    <font>
      <b/>
      <i/>
      <sz val="14"/>
      <color rgb="FF000000"/>
      <name val="Verdana"/>
      <family val="2"/>
    </font>
    <font>
      <sz val="12"/>
      <name val="Arial"/>
      <family val="2"/>
    </font>
    <font>
      <sz val="10"/>
      <color rgb="FF000000"/>
      <name val="Arial1"/>
    </font>
    <font>
      <b/>
      <sz val="11"/>
      <color rgb="FF000000"/>
      <name val="Arial1"/>
    </font>
    <font>
      <b/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4" fontId="2" fillId="0" borderId="0" xfId="1" applyNumberFormat="1" applyFont="1" applyAlignment="1" applyProtection="1">
      <alignment horizontal="center" vertical="center" wrapText="1"/>
    </xf>
    <xf numFmtId="4" fontId="3" fillId="0" borderId="0" xfId="1" applyNumberFormat="1" applyFont="1" applyAlignment="1" applyProtection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2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0" xfId="0" applyNumberFormat="1"/>
    <xf numFmtId="0" fontId="14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43" fontId="11" fillId="0" borderId="1" xfId="2" applyFont="1" applyBorder="1" applyAlignment="1">
      <alignment horizontal="center" vertical="center"/>
    </xf>
    <xf numFmtId="1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4" fontId="3" fillId="5" borderId="0" xfId="0" applyNumberFormat="1" applyFont="1" applyFill="1" applyAlignment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" fontId="17" fillId="5" borderId="4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0" xfId="1" applyNumberFormat="1" applyFont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164" fontId="0" fillId="0" borderId="1" xfId="0" applyNumberFormat="1" applyBorder="1"/>
    <xf numFmtId="4" fontId="0" fillId="0" borderId="6" xfId="0" applyNumberFormat="1" applyBorder="1"/>
    <xf numFmtId="4" fontId="0" fillId="0" borderId="0" xfId="0" applyNumberFormat="1"/>
    <xf numFmtId="10" fontId="11" fillId="0" borderId="1" xfId="3" applyNumberFormat="1" applyFont="1" applyBorder="1" applyAlignment="1">
      <alignment horizontal="center" vertical="center"/>
    </xf>
    <xf numFmtId="10" fontId="0" fillId="0" borderId="0" xfId="3" applyNumberFormat="1" applyFont="1"/>
    <xf numFmtId="4" fontId="12" fillId="2" borderId="8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10" fontId="0" fillId="0" borderId="1" xfId="0" applyNumberFormat="1" applyBorder="1"/>
    <xf numFmtId="9" fontId="0" fillId="0" borderId="0" xfId="3" applyFont="1" applyAlignment="1"/>
    <xf numFmtId="10" fontId="21" fillId="0" borderId="1" xfId="3" applyNumberFormat="1" applyFont="1" applyBorder="1"/>
    <xf numFmtId="4" fontId="17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top" wrapText="1"/>
    </xf>
    <xf numFmtId="0" fontId="6" fillId="0" borderId="3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6" fillId="4" borderId="2" xfId="1" applyFont="1" applyFill="1" applyBorder="1" applyAlignment="1" applyProtection="1">
      <alignment horizontal="left" vertical="top" wrapText="1"/>
    </xf>
    <xf numFmtId="0" fontId="6" fillId="4" borderId="3" xfId="1" applyFont="1" applyFill="1" applyBorder="1" applyAlignment="1" applyProtection="1">
      <alignment horizontal="left" vertical="top" wrapText="1"/>
    </xf>
    <xf numFmtId="0" fontId="6" fillId="4" borderId="4" xfId="1" applyFont="1" applyFill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/>
  </cellXfs>
  <cellStyles count="4">
    <cellStyle name="Migliaia" xfId="2" builtinId="3"/>
    <cellStyle name="Normale" xfId="0" builtinId="0"/>
    <cellStyle name="Normale_Foglio1" xfId="1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3F1E-BD26-4D8A-920E-7C4537780D1F}">
  <sheetPr>
    <pageSetUpPr fitToPage="1"/>
  </sheetPr>
  <dimension ref="A1:BL33"/>
  <sheetViews>
    <sheetView topLeftCell="A3" zoomScalePageLayoutView="60" workbookViewId="0">
      <selection activeCell="K17" sqref="K17"/>
    </sheetView>
  </sheetViews>
  <sheetFormatPr defaultColWidth="8.8984375" defaultRowHeight="13.8"/>
  <cols>
    <col min="1" max="1" width="7.8984375" customWidth="1"/>
    <col min="2" max="2" width="9.3984375" customWidth="1"/>
    <col min="3" max="4" width="8.5" customWidth="1"/>
    <col min="5" max="5" width="10.09765625" bestFit="1" customWidth="1"/>
    <col min="6" max="6" width="10.19921875" customWidth="1"/>
    <col min="7" max="7" width="15.69921875" customWidth="1"/>
    <col min="8" max="8" width="10.59765625" customWidth="1"/>
    <col min="9" max="9" width="12.09765625" customWidth="1"/>
    <col min="10" max="10" width="10.69921875" customWidth="1"/>
    <col min="11" max="11" width="15.59765625" customWidth="1"/>
    <col min="12" max="12" width="12.09765625" customWidth="1"/>
    <col min="13" max="13" width="28" customWidth="1"/>
    <col min="14" max="64" width="7.8984375" customWidth="1"/>
    <col min="257" max="257" width="7.8984375" customWidth="1"/>
    <col min="258" max="258" width="9.3984375" customWidth="1"/>
    <col min="259" max="260" width="8.5" customWidth="1"/>
    <col min="261" max="261" width="10.09765625" bestFit="1" customWidth="1"/>
    <col min="262" max="262" width="10.19921875" customWidth="1"/>
    <col min="263" max="263" width="15.69921875" customWidth="1"/>
    <col min="264" max="264" width="10.59765625" customWidth="1"/>
    <col min="265" max="265" width="12.09765625" customWidth="1"/>
    <col min="266" max="266" width="10.69921875" customWidth="1"/>
    <col min="267" max="267" width="15.59765625" customWidth="1"/>
    <col min="268" max="268" width="12.09765625" customWidth="1"/>
    <col min="269" max="269" width="28" customWidth="1"/>
    <col min="270" max="320" width="7.8984375" customWidth="1"/>
    <col min="513" max="513" width="7.8984375" customWidth="1"/>
    <col min="514" max="514" width="9.3984375" customWidth="1"/>
    <col min="515" max="516" width="8.5" customWidth="1"/>
    <col min="517" max="517" width="10.09765625" bestFit="1" customWidth="1"/>
    <col min="518" max="518" width="10.19921875" customWidth="1"/>
    <col min="519" max="519" width="15.69921875" customWidth="1"/>
    <col min="520" max="520" width="10.59765625" customWidth="1"/>
    <col min="521" max="521" width="12.09765625" customWidth="1"/>
    <col min="522" max="522" width="10.69921875" customWidth="1"/>
    <col min="523" max="523" width="15.59765625" customWidth="1"/>
    <col min="524" max="524" width="12.09765625" customWidth="1"/>
    <col min="525" max="525" width="28" customWidth="1"/>
    <col min="526" max="576" width="7.8984375" customWidth="1"/>
    <col min="769" max="769" width="7.8984375" customWidth="1"/>
    <col min="770" max="770" width="9.3984375" customWidth="1"/>
    <col min="771" max="772" width="8.5" customWidth="1"/>
    <col min="773" max="773" width="10.09765625" bestFit="1" customWidth="1"/>
    <col min="774" max="774" width="10.19921875" customWidth="1"/>
    <col min="775" max="775" width="15.69921875" customWidth="1"/>
    <col min="776" max="776" width="10.59765625" customWidth="1"/>
    <col min="777" max="777" width="12.09765625" customWidth="1"/>
    <col min="778" max="778" width="10.69921875" customWidth="1"/>
    <col min="779" max="779" width="15.59765625" customWidth="1"/>
    <col min="780" max="780" width="12.09765625" customWidth="1"/>
    <col min="781" max="781" width="28" customWidth="1"/>
    <col min="782" max="832" width="7.8984375" customWidth="1"/>
    <col min="1025" max="1025" width="7.8984375" customWidth="1"/>
    <col min="1026" max="1026" width="9.3984375" customWidth="1"/>
    <col min="1027" max="1028" width="8.5" customWidth="1"/>
    <col min="1029" max="1029" width="10.09765625" bestFit="1" customWidth="1"/>
    <col min="1030" max="1030" width="10.19921875" customWidth="1"/>
    <col min="1031" max="1031" width="15.69921875" customWidth="1"/>
    <col min="1032" max="1032" width="10.59765625" customWidth="1"/>
    <col min="1033" max="1033" width="12.09765625" customWidth="1"/>
    <col min="1034" max="1034" width="10.69921875" customWidth="1"/>
    <col min="1035" max="1035" width="15.59765625" customWidth="1"/>
    <col min="1036" max="1036" width="12.09765625" customWidth="1"/>
    <col min="1037" max="1037" width="28" customWidth="1"/>
    <col min="1038" max="1088" width="7.8984375" customWidth="1"/>
    <col min="1281" max="1281" width="7.8984375" customWidth="1"/>
    <col min="1282" max="1282" width="9.3984375" customWidth="1"/>
    <col min="1283" max="1284" width="8.5" customWidth="1"/>
    <col min="1285" max="1285" width="10.09765625" bestFit="1" customWidth="1"/>
    <col min="1286" max="1286" width="10.19921875" customWidth="1"/>
    <col min="1287" max="1287" width="15.69921875" customWidth="1"/>
    <col min="1288" max="1288" width="10.59765625" customWidth="1"/>
    <col min="1289" max="1289" width="12.09765625" customWidth="1"/>
    <col min="1290" max="1290" width="10.69921875" customWidth="1"/>
    <col min="1291" max="1291" width="15.59765625" customWidth="1"/>
    <col min="1292" max="1292" width="12.09765625" customWidth="1"/>
    <col min="1293" max="1293" width="28" customWidth="1"/>
    <col min="1294" max="1344" width="7.8984375" customWidth="1"/>
    <col min="1537" max="1537" width="7.8984375" customWidth="1"/>
    <col min="1538" max="1538" width="9.3984375" customWidth="1"/>
    <col min="1539" max="1540" width="8.5" customWidth="1"/>
    <col min="1541" max="1541" width="10.09765625" bestFit="1" customWidth="1"/>
    <col min="1542" max="1542" width="10.19921875" customWidth="1"/>
    <col min="1543" max="1543" width="15.69921875" customWidth="1"/>
    <col min="1544" max="1544" width="10.59765625" customWidth="1"/>
    <col min="1545" max="1545" width="12.09765625" customWidth="1"/>
    <col min="1546" max="1546" width="10.69921875" customWidth="1"/>
    <col min="1547" max="1547" width="15.59765625" customWidth="1"/>
    <col min="1548" max="1548" width="12.09765625" customWidth="1"/>
    <col min="1549" max="1549" width="28" customWidth="1"/>
    <col min="1550" max="1600" width="7.8984375" customWidth="1"/>
    <col min="1793" max="1793" width="7.8984375" customWidth="1"/>
    <col min="1794" max="1794" width="9.3984375" customWidth="1"/>
    <col min="1795" max="1796" width="8.5" customWidth="1"/>
    <col min="1797" max="1797" width="10.09765625" bestFit="1" customWidth="1"/>
    <col min="1798" max="1798" width="10.19921875" customWidth="1"/>
    <col min="1799" max="1799" width="15.69921875" customWidth="1"/>
    <col min="1800" max="1800" width="10.59765625" customWidth="1"/>
    <col min="1801" max="1801" width="12.09765625" customWidth="1"/>
    <col min="1802" max="1802" width="10.69921875" customWidth="1"/>
    <col min="1803" max="1803" width="15.59765625" customWidth="1"/>
    <col min="1804" max="1804" width="12.09765625" customWidth="1"/>
    <col min="1805" max="1805" width="28" customWidth="1"/>
    <col min="1806" max="1856" width="7.8984375" customWidth="1"/>
    <col min="2049" max="2049" width="7.8984375" customWidth="1"/>
    <col min="2050" max="2050" width="9.3984375" customWidth="1"/>
    <col min="2051" max="2052" width="8.5" customWidth="1"/>
    <col min="2053" max="2053" width="10.09765625" bestFit="1" customWidth="1"/>
    <col min="2054" max="2054" width="10.19921875" customWidth="1"/>
    <col min="2055" max="2055" width="15.69921875" customWidth="1"/>
    <col min="2056" max="2056" width="10.59765625" customWidth="1"/>
    <col min="2057" max="2057" width="12.09765625" customWidth="1"/>
    <col min="2058" max="2058" width="10.69921875" customWidth="1"/>
    <col min="2059" max="2059" width="15.59765625" customWidth="1"/>
    <col min="2060" max="2060" width="12.09765625" customWidth="1"/>
    <col min="2061" max="2061" width="28" customWidth="1"/>
    <col min="2062" max="2112" width="7.8984375" customWidth="1"/>
    <col min="2305" max="2305" width="7.8984375" customWidth="1"/>
    <col min="2306" max="2306" width="9.3984375" customWidth="1"/>
    <col min="2307" max="2308" width="8.5" customWidth="1"/>
    <col min="2309" max="2309" width="10.09765625" bestFit="1" customWidth="1"/>
    <col min="2310" max="2310" width="10.19921875" customWidth="1"/>
    <col min="2311" max="2311" width="15.69921875" customWidth="1"/>
    <col min="2312" max="2312" width="10.59765625" customWidth="1"/>
    <col min="2313" max="2313" width="12.09765625" customWidth="1"/>
    <col min="2314" max="2314" width="10.69921875" customWidth="1"/>
    <col min="2315" max="2315" width="15.59765625" customWidth="1"/>
    <col min="2316" max="2316" width="12.09765625" customWidth="1"/>
    <col min="2317" max="2317" width="28" customWidth="1"/>
    <col min="2318" max="2368" width="7.8984375" customWidth="1"/>
    <col min="2561" max="2561" width="7.8984375" customWidth="1"/>
    <col min="2562" max="2562" width="9.3984375" customWidth="1"/>
    <col min="2563" max="2564" width="8.5" customWidth="1"/>
    <col min="2565" max="2565" width="10.09765625" bestFit="1" customWidth="1"/>
    <col min="2566" max="2566" width="10.19921875" customWidth="1"/>
    <col min="2567" max="2567" width="15.69921875" customWidth="1"/>
    <col min="2568" max="2568" width="10.59765625" customWidth="1"/>
    <col min="2569" max="2569" width="12.09765625" customWidth="1"/>
    <col min="2570" max="2570" width="10.69921875" customWidth="1"/>
    <col min="2571" max="2571" width="15.59765625" customWidth="1"/>
    <col min="2572" max="2572" width="12.09765625" customWidth="1"/>
    <col min="2573" max="2573" width="28" customWidth="1"/>
    <col min="2574" max="2624" width="7.8984375" customWidth="1"/>
    <col min="2817" max="2817" width="7.8984375" customWidth="1"/>
    <col min="2818" max="2818" width="9.3984375" customWidth="1"/>
    <col min="2819" max="2820" width="8.5" customWidth="1"/>
    <col min="2821" max="2821" width="10.09765625" bestFit="1" customWidth="1"/>
    <col min="2822" max="2822" width="10.19921875" customWidth="1"/>
    <col min="2823" max="2823" width="15.69921875" customWidth="1"/>
    <col min="2824" max="2824" width="10.59765625" customWidth="1"/>
    <col min="2825" max="2825" width="12.09765625" customWidth="1"/>
    <col min="2826" max="2826" width="10.69921875" customWidth="1"/>
    <col min="2827" max="2827" width="15.59765625" customWidth="1"/>
    <col min="2828" max="2828" width="12.09765625" customWidth="1"/>
    <col min="2829" max="2829" width="28" customWidth="1"/>
    <col min="2830" max="2880" width="7.8984375" customWidth="1"/>
    <col min="3073" max="3073" width="7.8984375" customWidth="1"/>
    <col min="3074" max="3074" width="9.3984375" customWidth="1"/>
    <col min="3075" max="3076" width="8.5" customWidth="1"/>
    <col min="3077" max="3077" width="10.09765625" bestFit="1" customWidth="1"/>
    <col min="3078" max="3078" width="10.19921875" customWidth="1"/>
    <col min="3079" max="3079" width="15.69921875" customWidth="1"/>
    <col min="3080" max="3080" width="10.59765625" customWidth="1"/>
    <col min="3081" max="3081" width="12.09765625" customWidth="1"/>
    <col min="3082" max="3082" width="10.69921875" customWidth="1"/>
    <col min="3083" max="3083" width="15.59765625" customWidth="1"/>
    <col min="3084" max="3084" width="12.09765625" customWidth="1"/>
    <col min="3085" max="3085" width="28" customWidth="1"/>
    <col min="3086" max="3136" width="7.8984375" customWidth="1"/>
    <col min="3329" max="3329" width="7.8984375" customWidth="1"/>
    <col min="3330" max="3330" width="9.3984375" customWidth="1"/>
    <col min="3331" max="3332" width="8.5" customWidth="1"/>
    <col min="3333" max="3333" width="10.09765625" bestFit="1" customWidth="1"/>
    <col min="3334" max="3334" width="10.19921875" customWidth="1"/>
    <col min="3335" max="3335" width="15.69921875" customWidth="1"/>
    <col min="3336" max="3336" width="10.59765625" customWidth="1"/>
    <col min="3337" max="3337" width="12.09765625" customWidth="1"/>
    <col min="3338" max="3338" width="10.69921875" customWidth="1"/>
    <col min="3339" max="3339" width="15.59765625" customWidth="1"/>
    <col min="3340" max="3340" width="12.09765625" customWidth="1"/>
    <col min="3341" max="3341" width="28" customWidth="1"/>
    <col min="3342" max="3392" width="7.8984375" customWidth="1"/>
    <col min="3585" max="3585" width="7.8984375" customWidth="1"/>
    <col min="3586" max="3586" width="9.3984375" customWidth="1"/>
    <col min="3587" max="3588" width="8.5" customWidth="1"/>
    <col min="3589" max="3589" width="10.09765625" bestFit="1" customWidth="1"/>
    <col min="3590" max="3590" width="10.19921875" customWidth="1"/>
    <col min="3591" max="3591" width="15.69921875" customWidth="1"/>
    <col min="3592" max="3592" width="10.59765625" customWidth="1"/>
    <col min="3593" max="3593" width="12.09765625" customWidth="1"/>
    <col min="3594" max="3594" width="10.69921875" customWidth="1"/>
    <col min="3595" max="3595" width="15.59765625" customWidth="1"/>
    <col min="3596" max="3596" width="12.09765625" customWidth="1"/>
    <col min="3597" max="3597" width="28" customWidth="1"/>
    <col min="3598" max="3648" width="7.8984375" customWidth="1"/>
    <col min="3841" max="3841" width="7.8984375" customWidth="1"/>
    <col min="3842" max="3842" width="9.3984375" customWidth="1"/>
    <col min="3843" max="3844" width="8.5" customWidth="1"/>
    <col min="3845" max="3845" width="10.09765625" bestFit="1" customWidth="1"/>
    <col min="3846" max="3846" width="10.19921875" customWidth="1"/>
    <col min="3847" max="3847" width="15.69921875" customWidth="1"/>
    <col min="3848" max="3848" width="10.59765625" customWidth="1"/>
    <col min="3849" max="3849" width="12.09765625" customWidth="1"/>
    <col min="3850" max="3850" width="10.69921875" customWidth="1"/>
    <col min="3851" max="3851" width="15.59765625" customWidth="1"/>
    <col min="3852" max="3852" width="12.09765625" customWidth="1"/>
    <col min="3853" max="3853" width="28" customWidth="1"/>
    <col min="3854" max="3904" width="7.8984375" customWidth="1"/>
    <col min="4097" max="4097" width="7.8984375" customWidth="1"/>
    <col min="4098" max="4098" width="9.3984375" customWidth="1"/>
    <col min="4099" max="4100" width="8.5" customWidth="1"/>
    <col min="4101" max="4101" width="10.09765625" bestFit="1" customWidth="1"/>
    <col min="4102" max="4102" width="10.19921875" customWidth="1"/>
    <col min="4103" max="4103" width="15.69921875" customWidth="1"/>
    <col min="4104" max="4104" width="10.59765625" customWidth="1"/>
    <col min="4105" max="4105" width="12.09765625" customWidth="1"/>
    <col min="4106" max="4106" width="10.69921875" customWidth="1"/>
    <col min="4107" max="4107" width="15.59765625" customWidth="1"/>
    <col min="4108" max="4108" width="12.09765625" customWidth="1"/>
    <col min="4109" max="4109" width="28" customWidth="1"/>
    <col min="4110" max="4160" width="7.8984375" customWidth="1"/>
    <col min="4353" max="4353" width="7.8984375" customWidth="1"/>
    <col min="4354" max="4354" width="9.3984375" customWidth="1"/>
    <col min="4355" max="4356" width="8.5" customWidth="1"/>
    <col min="4357" max="4357" width="10.09765625" bestFit="1" customWidth="1"/>
    <col min="4358" max="4358" width="10.19921875" customWidth="1"/>
    <col min="4359" max="4359" width="15.69921875" customWidth="1"/>
    <col min="4360" max="4360" width="10.59765625" customWidth="1"/>
    <col min="4361" max="4361" width="12.09765625" customWidth="1"/>
    <col min="4362" max="4362" width="10.69921875" customWidth="1"/>
    <col min="4363" max="4363" width="15.59765625" customWidth="1"/>
    <col min="4364" max="4364" width="12.09765625" customWidth="1"/>
    <col min="4365" max="4365" width="28" customWidth="1"/>
    <col min="4366" max="4416" width="7.8984375" customWidth="1"/>
    <col min="4609" max="4609" width="7.8984375" customWidth="1"/>
    <col min="4610" max="4610" width="9.3984375" customWidth="1"/>
    <col min="4611" max="4612" width="8.5" customWidth="1"/>
    <col min="4613" max="4613" width="10.09765625" bestFit="1" customWidth="1"/>
    <col min="4614" max="4614" width="10.19921875" customWidth="1"/>
    <col min="4615" max="4615" width="15.69921875" customWidth="1"/>
    <col min="4616" max="4616" width="10.59765625" customWidth="1"/>
    <col min="4617" max="4617" width="12.09765625" customWidth="1"/>
    <col min="4618" max="4618" width="10.69921875" customWidth="1"/>
    <col min="4619" max="4619" width="15.59765625" customWidth="1"/>
    <col min="4620" max="4620" width="12.09765625" customWidth="1"/>
    <col min="4621" max="4621" width="28" customWidth="1"/>
    <col min="4622" max="4672" width="7.8984375" customWidth="1"/>
    <col min="4865" max="4865" width="7.8984375" customWidth="1"/>
    <col min="4866" max="4866" width="9.3984375" customWidth="1"/>
    <col min="4867" max="4868" width="8.5" customWidth="1"/>
    <col min="4869" max="4869" width="10.09765625" bestFit="1" customWidth="1"/>
    <col min="4870" max="4870" width="10.19921875" customWidth="1"/>
    <col min="4871" max="4871" width="15.69921875" customWidth="1"/>
    <col min="4872" max="4872" width="10.59765625" customWidth="1"/>
    <col min="4873" max="4873" width="12.09765625" customWidth="1"/>
    <col min="4874" max="4874" width="10.69921875" customWidth="1"/>
    <col min="4875" max="4875" width="15.59765625" customWidth="1"/>
    <col min="4876" max="4876" width="12.09765625" customWidth="1"/>
    <col min="4877" max="4877" width="28" customWidth="1"/>
    <col min="4878" max="4928" width="7.8984375" customWidth="1"/>
    <col min="5121" max="5121" width="7.8984375" customWidth="1"/>
    <col min="5122" max="5122" width="9.3984375" customWidth="1"/>
    <col min="5123" max="5124" width="8.5" customWidth="1"/>
    <col min="5125" max="5125" width="10.09765625" bestFit="1" customWidth="1"/>
    <col min="5126" max="5126" width="10.19921875" customWidth="1"/>
    <col min="5127" max="5127" width="15.69921875" customWidth="1"/>
    <col min="5128" max="5128" width="10.59765625" customWidth="1"/>
    <col min="5129" max="5129" width="12.09765625" customWidth="1"/>
    <col min="5130" max="5130" width="10.69921875" customWidth="1"/>
    <col min="5131" max="5131" width="15.59765625" customWidth="1"/>
    <col min="5132" max="5132" width="12.09765625" customWidth="1"/>
    <col min="5133" max="5133" width="28" customWidth="1"/>
    <col min="5134" max="5184" width="7.8984375" customWidth="1"/>
    <col min="5377" max="5377" width="7.8984375" customWidth="1"/>
    <col min="5378" max="5378" width="9.3984375" customWidth="1"/>
    <col min="5379" max="5380" width="8.5" customWidth="1"/>
    <col min="5381" max="5381" width="10.09765625" bestFit="1" customWidth="1"/>
    <col min="5382" max="5382" width="10.19921875" customWidth="1"/>
    <col min="5383" max="5383" width="15.69921875" customWidth="1"/>
    <col min="5384" max="5384" width="10.59765625" customWidth="1"/>
    <col min="5385" max="5385" width="12.09765625" customWidth="1"/>
    <col min="5386" max="5386" width="10.69921875" customWidth="1"/>
    <col min="5387" max="5387" width="15.59765625" customWidth="1"/>
    <col min="5388" max="5388" width="12.09765625" customWidth="1"/>
    <col min="5389" max="5389" width="28" customWidth="1"/>
    <col min="5390" max="5440" width="7.8984375" customWidth="1"/>
    <col min="5633" max="5633" width="7.8984375" customWidth="1"/>
    <col min="5634" max="5634" width="9.3984375" customWidth="1"/>
    <col min="5635" max="5636" width="8.5" customWidth="1"/>
    <col min="5637" max="5637" width="10.09765625" bestFit="1" customWidth="1"/>
    <col min="5638" max="5638" width="10.19921875" customWidth="1"/>
    <col min="5639" max="5639" width="15.69921875" customWidth="1"/>
    <col min="5640" max="5640" width="10.59765625" customWidth="1"/>
    <col min="5641" max="5641" width="12.09765625" customWidth="1"/>
    <col min="5642" max="5642" width="10.69921875" customWidth="1"/>
    <col min="5643" max="5643" width="15.59765625" customWidth="1"/>
    <col min="5644" max="5644" width="12.09765625" customWidth="1"/>
    <col min="5645" max="5645" width="28" customWidth="1"/>
    <col min="5646" max="5696" width="7.8984375" customWidth="1"/>
    <col min="5889" max="5889" width="7.8984375" customWidth="1"/>
    <col min="5890" max="5890" width="9.3984375" customWidth="1"/>
    <col min="5891" max="5892" width="8.5" customWidth="1"/>
    <col min="5893" max="5893" width="10.09765625" bestFit="1" customWidth="1"/>
    <col min="5894" max="5894" width="10.19921875" customWidth="1"/>
    <col min="5895" max="5895" width="15.69921875" customWidth="1"/>
    <col min="5896" max="5896" width="10.59765625" customWidth="1"/>
    <col min="5897" max="5897" width="12.09765625" customWidth="1"/>
    <col min="5898" max="5898" width="10.69921875" customWidth="1"/>
    <col min="5899" max="5899" width="15.59765625" customWidth="1"/>
    <col min="5900" max="5900" width="12.09765625" customWidth="1"/>
    <col min="5901" max="5901" width="28" customWidth="1"/>
    <col min="5902" max="5952" width="7.8984375" customWidth="1"/>
    <col min="6145" max="6145" width="7.8984375" customWidth="1"/>
    <col min="6146" max="6146" width="9.3984375" customWidth="1"/>
    <col min="6147" max="6148" width="8.5" customWidth="1"/>
    <col min="6149" max="6149" width="10.09765625" bestFit="1" customWidth="1"/>
    <col min="6150" max="6150" width="10.19921875" customWidth="1"/>
    <col min="6151" max="6151" width="15.69921875" customWidth="1"/>
    <col min="6152" max="6152" width="10.59765625" customWidth="1"/>
    <col min="6153" max="6153" width="12.09765625" customWidth="1"/>
    <col min="6154" max="6154" width="10.69921875" customWidth="1"/>
    <col min="6155" max="6155" width="15.59765625" customWidth="1"/>
    <col min="6156" max="6156" width="12.09765625" customWidth="1"/>
    <col min="6157" max="6157" width="28" customWidth="1"/>
    <col min="6158" max="6208" width="7.8984375" customWidth="1"/>
    <col min="6401" max="6401" width="7.8984375" customWidth="1"/>
    <col min="6402" max="6402" width="9.3984375" customWidth="1"/>
    <col min="6403" max="6404" width="8.5" customWidth="1"/>
    <col min="6405" max="6405" width="10.09765625" bestFit="1" customWidth="1"/>
    <col min="6406" max="6406" width="10.19921875" customWidth="1"/>
    <col min="6407" max="6407" width="15.69921875" customWidth="1"/>
    <col min="6408" max="6408" width="10.59765625" customWidth="1"/>
    <col min="6409" max="6409" width="12.09765625" customWidth="1"/>
    <col min="6410" max="6410" width="10.69921875" customWidth="1"/>
    <col min="6411" max="6411" width="15.59765625" customWidth="1"/>
    <col min="6412" max="6412" width="12.09765625" customWidth="1"/>
    <col min="6413" max="6413" width="28" customWidth="1"/>
    <col min="6414" max="6464" width="7.8984375" customWidth="1"/>
    <col min="6657" max="6657" width="7.8984375" customWidth="1"/>
    <col min="6658" max="6658" width="9.3984375" customWidth="1"/>
    <col min="6659" max="6660" width="8.5" customWidth="1"/>
    <col min="6661" max="6661" width="10.09765625" bestFit="1" customWidth="1"/>
    <col min="6662" max="6662" width="10.19921875" customWidth="1"/>
    <col min="6663" max="6663" width="15.69921875" customWidth="1"/>
    <col min="6664" max="6664" width="10.59765625" customWidth="1"/>
    <col min="6665" max="6665" width="12.09765625" customWidth="1"/>
    <col min="6666" max="6666" width="10.69921875" customWidth="1"/>
    <col min="6667" max="6667" width="15.59765625" customWidth="1"/>
    <col min="6668" max="6668" width="12.09765625" customWidth="1"/>
    <col min="6669" max="6669" width="28" customWidth="1"/>
    <col min="6670" max="6720" width="7.8984375" customWidth="1"/>
    <col min="6913" max="6913" width="7.8984375" customWidth="1"/>
    <col min="6914" max="6914" width="9.3984375" customWidth="1"/>
    <col min="6915" max="6916" width="8.5" customWidth="1"/>
    <col min="6917" max="6917" width="10.09765625" bestFit="1" customWidth="1"/>
    <col min="6918" max="6918" width="10.19921875" customWidth="1"/>
    <col min="6919" max="6919" width="15.69921875" customWidth="1"/>
    <col min="6920" max="6920" width="10.59765625" customWidth="1"/>
    <col min="6921" max="6921" width="12.09765625" customWidth="1"/>
    <col min="6922" max="6922" width="10.69921875" customWidth="1"/>
    <col min="6923" max="6923" width="15.59765625" customWidth="1"/>
    <col min="6924" max="6924" width="12.09765625" customWidth="1"/>
    <col min="6925" max="6925" width="28" customWidth="1"/>
    <col min="6926" max="6976" width="7.8984375" customWidth="1"/>
    <col min="7169" max="7169" width="7.8984375" customWidth="1"/>
    <col min="7170" max="7170" width="9.3984375" customWidth="1"/>
    <col min="7171" max="7172" width="8.5" customWidth="1"/>
    <col min="7173" max="7173" width="10.09765625" bestFit="1" customWidth="1"/>
    <col min="7174" max="7174" width="10.19921875" customWidth="1"/>
    <col min="7175" max="7175" width="15.69921875" customWidth="1"/>
    <col min="7176" max="7176" width="10.59765625" customWidth="1"/>
    <col min="7177" max="7177" width="12.09765625" customWidth="1"/>
    <col min="7178" max="7178" width="10.69921875" customWidth="1"/>
    <col min="7179" max="7179" width="15.59765625" customWidth="1"/>
    <col min="7180" max="7180" width="12.09765625" customWidth="1"/>
    <col min="7181" max="7181" width="28" customWidth="1"/>
    <col min="7182" max="7232" width="7.8984375" customWidth="1"/>
    <col min="7425" max="7425" width="7.8984375" customWidth="1"/>
    <col min="7426" max="7426" width="9.3984375" customWidth="1"/>
    <col min="7427" max="7428" width="8.5" customWidth="1"/>
    <col min="7429" max="7429" width="10.09765625" bestFit="1" customWidth="1"/>
    <col min="7430" max="7430" width="10.19921875" customWidth="1"/>
    <col min="7431" max="7431" width="15.69921875" customWidth="1"/>
    <col min="7432" max="7432" width="10.59765625" customWidth="1"/>
    <col min="7433" max="7433" width="12.09765625" customWidth="1"/>
    <col min="7434" max="7434" width="10.69921875" customWidth="1"/>
    <col min="7435" max="7435" width="15.59765625" customWidth="1"/>
    <col min="7436" max="7436" width="12.09765625" customWidth="1"/>
    <col min="7437" max="7437" width="28" customWidth="1"/>
    <col min="7438" max="7488" width="7.8984375" customWidth="1"/>
    <col min="7681" max="7681" width="7.8984375" customWidth="1"/>
    <col min="7682" max="7682" width="9.3984375" customWidth="1"/>
    <col min="7683" max="7684" width="8.5" customWidth="1"/>
    <col min="7685" max="7685" width="10.09765625" bestFit="1" customWidth="1"/>
    <col min="7686" max="7686" width="10.19921875" customWidth="1"/>
    <col min="7687" max="7687" width="15.69921875" customWidth="1"/>
    <col min="7688" max="7688" width="10.59765625" customWidth="1"/>
    <col min="7689" max="7689" width="12.09765625" customWidth="1"/>
    <col min="7690" max="7690" width="10.69921875" customWidth="1"/>
    <col min="7691" max="7691" width="15.59765625" customWidth="1"/>
    <col min="7692" max="7692" width="12.09765625" customWidth="1"/>
    <col min="7693" max="7693" width="28" customWidth="1"/>
    <col min="7694" max="7744" width="7.8984375" customWidth="1"/>
    <col min="7937" max="7937" width="7.8984375" customWidth="1"/>
    <col min="7938" max="7938" width="9.3984375" customWidth="1"/>
    <col min="7939" max="7940" width="8.5" customWidth="1"/>
    <col min="7941" max="7941" width="10.09765625" bestFit="1" customWidth="1"/>
    <col min="7942" max="7942" width="10.19921875" customWidth="1"/>
    <col min="7943" max="7943" width="15.69921875" customWidth="1"/>
    <col min="7944" max="7944" width="10.59765625" customWidth="1"/>
    <col min="7945" max="7945" width="12.09765625" customWidth="1"/>
    <col min="7946" max="7946" width="10.69921875" customWidth="1"/>
    <col min="7947" max="7947" width="15.59765625" customWidth="1"/>
    <col min="7948" max="7948" width="12.09765625" customWidth="1"/>
    <col min="7949" max="7949" width="28" customWidth="1"/>
    <col min="7950" max="8000" width="7.8984375" customWidth="1"/>
    <col min="8193" max="8193" width="7.8984375" customWidth="1"/>
    <col min="8194" max="8194" width="9.3984375" customWidth="1"/>
    <col min="8195" max="8196" width="8.5" customWidth="1"/>
    <col min="8197" max="8197" width="10.09765625" bestFit="1" customWidth="1"/>
    <col min="8198" max="8198" width="10.19921875" customWidth="1"/>
    <col min="8199" max="8199" width="15.69921875" customWidth="1"/>
    <col min="8200" max="8200" width="10.59765625" customWidth="1"/>
    <col min="8201" max="8201" width="12.09765625" customWidth="1"/>
    <col min="8202" max="8202" width="10.69921875" customWidth="1"/>
    <col min="8203" max="8203" width="15.59765625" customWidth="1"/>
    <col min="8204" max="8204" width="12.09765625" customWidth="1"/>
    <col min="8205" max="8205" width="28" customWidth="1"/>
    <col min="8206" max="8256" width="7.8984375" customWidth="1"/>
    <col min="8449" max="8449" width="7.8984375" customWidth="1"/>
    <col min="8450" max="8450" width="9.3984375" customWidth="1"/>
    <col min="8451" max="8452" width="8.5" customWidth="1"/>
    <col min="8453" max="8453" width="10.09765625" bestFit="1" customWidth="1"/>
    <col min="8454" max="8454" width="10.19921875" customWidth="1"/>
    <col min="8455" max="8455" width="15.69921875" customWidth="1"/>
    <col min="8456" max="8456" width="10.59765625" customWidth="1"/>
    <col min="8457" max="8457" width="12.09765625" customWidth="1"/>
    <col min="8458" max="8458" width="10.69921875" customWidth="1"/>
    <col min="8459" max="8459" width="15.59765625" customWidth="1"/>
    <col min="8460" max="8460" width="12.09765625" customWidth="1"/>
    <col min="8461" max="8461" width="28" customWidth="1"/>
    <col min="8462" max="8512" width="7.8984375" customWidth="1"/>
    <col min="8705" max="8705" width="7.8984375" customWidth="1"/>
    <col min="8706" max="8706" width="9.3984375" customWidth="1"/>
    <col min="8707" max="8708" width="8.5" customWidth="1"/>
    <col min="8709" max="8709" width="10.09765625" bestFit="1" customWidth="1"/>
    <col min="8710" max="8710" width="10.19921875" customWidth="1"/>
    <col min="8711" max="8711" width="15.69921875" customWidth="1"/>
    <col min="8712" max="8712" width="10.59765625" customWidth="1"/>
    <col min="8713" max="8713" width="12.09765625" customWidth="1"/>
    <col min="8714" max="8714" width="10.69921875" customWidth="1"/>
    <col min="8715" max="8715" width="15.59765625" customWidth="1"/>
    <col min="8716" max="8716" width="12.09765625" customWidth="1"/>
    <col min="8717" max="8717" width="28" customWidth="1"/>
    <col min="8718" max="8768" width="7.8984375" customWidth="1"/>
    <col min="8961" max="8961" width="7.8984375" customWidth="1"/>
    <col min="8962" max="8962" width="9.3984375" customWidth="1"/>
    <col min="8963" max="8964" width="8.5" customWidth="1"/>
    <col min="8965" max="8965" width="10.09765625" bestFit="1" customWidth="1"/>
    <col min="8966" max="8966" width="10.19921875" customWidth="1"/>
    <col min="8967" max="8967" width="15.69921875" customWidth="1"/>
    <col min="8968" max="8968" width="10.59765625" customWidth="1"/>
    <col min="8969" max="8969" width="12.09765625" customWidth="1"/>
    <col min="8970" max="8970" width="10.69921875" customWidth="1"/>
    <col min="8971" max="8971" width="15.59765625" customWidth="1"/>
    <col min="8972" max="8972" width="12.09765625" customWidth="1"/>
    <col min="8973" max="8973" width="28" customWidth="1"/>
    <col min="8974" max="9024" width="7.8984375" customWidth="1"/>
    <col min="9217" max="9217" width="7.8984375" customWidth="1"/>
    <col min="9218" max="9218" width="9.3984375" customWidth="1"/>
    <col min="9219" max="9220" width="8.5" customWidth="1"/>
    <col min="9221" max="9221" width="10.09765625" bestFit="1" customWidth="1"/>
    <col min="9222" max="9222" width="10.19921875" customWidth="1"/>
    <col min="9223" max="9223" width="15.69921875" customWidth="1"/>
    <col min="9224" max="9224" width="10.59765625" customWidth="1"/>
    <col min="9225" max="9225" width="12.09765625" customWidth="1"/>
    <col min="9226" max="9226" width="10.69921875" customWidth="1"/>
    <col min="9227" max="9227" width="15.59765625" customWidth="1"/>
    <col min="9228" max="9228" width="12.09765625" customWidth="1"/>
    <col min="9229" max="9229" width="28" customWidth="1"/>
    <col min="9230" max="9280" width="7.8984375" customWidth="1"/>
    <col min="9473" max="9473" width="7.8984375" customWidth="1"/>
    <col min="9474" max="9474" width="9.3984375" customWidth="1"/>
    <col min="9475" max="9476" width="8.5" customWidth="1"/>
    <col min="9477" max="9477" width="10.09765625" bestFit="1" customWidth="1"/>
    <col min="9478" max="9478" width="10.19921875" customWidth="1"/>
    <col min="9479" max="9479" width="15.69921875" customWidth="1"/>
    <col min="9480" max="9480" width="10.59765625" customWidth="1"/>
    <col min="9481" max="9481" width="12.09765625" customWidth="1"/>
    <col min="9482" max="9482" width="10.69921875" customWidth="1"/>
    <col min="9483" max="9483" width="15.59765625" customWidth="1"/>
    <col min="9484" max="9484" width="12.09765625" customWidth="1"/>
    <col min="9485" max="9485" width="28" customWidth="1"/>
    <col min="9486" max="9536" width="7.8984375" customWidth="1"/>
    <col min="9729" max="9729" width="7.8984375" customWidth="1"/>
    <col min="9730" max="9730" width="9.3984375" customWidth="1"/>
    <col min="9731" max="9732" width="8.5" customWidth="1"/>
    <col min="9733" max="9733" width="10.09765625" bestFit="1" customWidth="1"/>
    <col min="9734" max="9734" width="10.19921875" customWidth="1"/>
    <col min="9735" max="9735" width="15.69921875" customWidth="1"/>
    <col min="9736" max="9736" width="10.59765625" customWidth="1"/>
    <col min="9737" max="9737" width="12.09765625" customWidth="1"/>
    <col min="9738" max="9738" width="10.69921875" customWidth="1"/>
    <col min="9739" max="9739" width="15.59765625" customWidth="1"/>
    <col min="9740" max="9740" width="12.09765625" customWidth="1"/>
    <col min="9741" max="9741" width="28" customWidth="1"/>
    <col min="9742" max="9792" width="7.8984375" customWidth="1"/>
    <col min="9985" max="9985" width="7.8984375" customWidth="1"/>
    <col min="9986" max="9986" width="9.3984375" customWidth="1"/>
    <col min="9987" max="9988" width="8.5" customWidth="1"/>
    <col min="9989" max="9989" width="10.09765625" bestFit="1" customWidth="1"/>
    <col min="9990" max="9990" width="10.19921875" customWidth="1"/>
    <col min="9991" max="9991" width="15.69921875" customWidth="1"/>
    <col min="9992" max="9992" width="10.59765625" customWidth="1"/>
    <col min="9993" max="9993" width="12.09765625" customWidth="1"/>
    <col min="9994" max="9994" width="10.69921875" customWidth="1"/>
    <col min="9995" max="9995" width="15.59765625" customWidth="1"/>
    <col min="9996" max="9996" width="12.09765625" customWidth="1"/>
    <col min="9997" max="9997" width="28" customWidth="1"/>
    <col min="9998" max="10048" width="7.8984375" customWidth="1"/>
    <col min="10241" max="10241" width="7.8984375" customWidth="1"/>
    <col min="10242" max="10242" width="9.3984375" customWidth="1"/>
    <col min="10243" max="10244" width="8.5" customWidth="1"/>
    <col min="10245" max="10245" width="10.09765625" bestFit="1" customWidth="1"/>
    <col min="10246" max="10246" width="10.19921875" customWidth="1"/>
    <col min="10247" max="10247" width="15.69921875" customWidth="1"/>
    <col min="10248" max="10248" width="10.59765625" customWidth="1"/>
    <col min="10249" max="10249" width="12.09765625" customWidth="1"/>
    <col min="10250" max="10250" width="10.69921875" customWidth="1"/>
    <col min="10251" max="10251" width="15.59765625" customWidth="1"/>
    <col min="10252" max="10252" width="12.09765625" customWidth="1"/>
    <col min="10253" max="10253" width="28" customWidth="1"/>
    <col min="10254" max="10304" width="7.8984375" customWidth="1"/>
    <col min="10497" max="10497" width="7.8984375" customWidth="1"/>
    <col min="10498" max="10498" width="9.3984375" customWidth="1"/>
    <col min="10499" max="10500" width="8.5" customWidth="1"/>
    <col min="10501" max="10501" width="10.09765625" bestFit="1" customWidth="1"/>
    <col min="10502" max="10502" width="10.19921875" customWidth="1"/>
    <col min="10503" max="10503" width="15.69921875" customWidth="1"/>
    <col min="10504" max="10504" width="10.59765625" customWidth="1"/>
    <col min="10505" max="10505" width="12.09765625" customWidth="1"/>
    <col min="10506" max="10506" width="10.69921875" customWidth="1"/>
    <col min="10507" max="10507" width="15.59765625" customWidth="1"/>
    <col min="10508" max="10508" width="12.09765625" customWidth="1"/>
    <col min="10509" max="10509" width="28" customWidth="1"/>
    <col min="10510" max="10560" width="7.8984375" customWidth="1"/>
    <col min="10753" max="10753" width="7.8984375" customWidth="1"/>
    <col min="10754" max="10754" width="9.3984375" customWidth="1"/>
    <col min="10755" max="10756" width="8.5" customWidth="1"/>
    <col min="10757" max="10757" width="10.09765625" bestFit="1" customWidth="1"/>
    <col min="10758" max="10758" width="10.19921875" customWidth="1"/>
    <col min="10759" max="10759" width="15.69921875" customWidth="1"/>
    <col min="10760" max="10760" width="10.59765625" customWidth="1"/>
    <col min="10761" max="10761" width="12.09765625" customWidth="1"/>
    <col min="10762" max="10762" width="10.69921875" customWidth="1"/>
    <col min="10763" max="10763" width="15.59765625" customWidth="1"/>
    <col min="10764" max="10764" width="12.09765625" customWidth="1"/>
    <col min="10765" max="10765" width="28" customWidth="1"/>
    <col min="10766" max="10816" width="7.8984375" customWidth="1"/>
    <col min="11009" max="11009" width="7.8984375" customWidth="1"/>
    <col min="11010" max="11010" width="9.3984375" customWidth="1"/>
    <col min="11011" max="11012" width="8.5" customWidth="1"/>
    <col min="11013" max="11013" width="10.09765625" bestFit="1" customWidth="1"/>
    <col min="11014" max="11014" width="10.19921875" customWidth="1"/>
    <col min="11015" max="11015" width="15.69921875" customWidth="1"/>
    <col min="11016" max="11016" width="10.59765625" customWidth="1"/>
    <col min="11017" max="11017" width="12.09765625" customWidth="1"/>
    <col min="11018" max="11018" width="10.69921875" customWidth="1"/>
    <col min="11019" max="11019" width="15.59765625" customWidth="1"/>
    <col min="11020" max="11020" width="12.09765625" customWidth="1"/>
    <col min="11021" max="11021" width="28" customWidth="1"/>
    <col min="11022" max="11072" width="7.8984375" customWidth="1"/>
    <col min="11265" max="11265" width="7.8984375" customWidth="1"/>
    <col min="11266" max="11266" width="9.3984375" customWidth="1"/>
    <col min="11267" max="11268" width="8.5" customWidth="1"/>
    <col min="11269" max="11269" width="10.09765625" bestFit="1" customWidth="1"/>
    <col min="11270" max="11270" width="10.19921875" customWidth="1"/>
    <col min="11271" max="11271" width="15.69921875" customWidth="1"/>
    <col min="11272" max="11272" width="10.59765625" customWidth="1"/>
    <col min="11273" max="11273" width="12.09765625" customWidth="1"/>
    <col min="11274" max="11274" width="10.69921875" customWidth="1"/>
    <col min="11275" max="11275" width="15.59765625" customWidth="1"/>
    <col min="11276" max="11276" width="12.09765625" customWidth="1"/>
    <col min="11277" max="11277" width="28" customWidth="1"/>
    <col min="11278" max="11328" width="7.8984375" customWidth="1"/>
    <col min="11521" max="11521" width="7.8984375" customWidth="1"/>
    <col min="11522" max="11522" width="9.3984375" customWidth="1"/>
    <col min="11523" max="11524" width="8.5" customWidth="1"/>
    <col min="11525" max="11525" width="10.09765625" bestFit="1" customWidth="1"/>
    <col min="11526" max="11526" width="10.19921875" customWidth="1"/>
    <col min="11527" max="11527" width="15.69921875" customWidth="1"/>
    <col min="11528" max="11528" width="10.59765625" customWidth="1"/>
    <col min="11529" max="11529" width="12.09765625" customWidth="1"/>
    <col min="11530" max="11530" width="10.69921875" customWidth="1"/>
    <col min="11531" max="11531" width="15.59765625" customWidth="1"/>
    <col min="11532" max="11532" width="12.09765625" customWidth="1"/>
    <col min="11533" max="11533" width="28" customWidth="1"/>
    <col min="11534" max="11584" width="7.8984375" customWidth="1"/>
    <col min="11777" max="11777" width="7.8984375" customWidth="1"/>
    <col min="11778" max="11778" width="9.3984375" customWidth="1"/>
    <col min="11779" max="11780" width="8.5" customWidth="1"/>
    <col min="11781" max="11781" width="10.09765625" bestFit="1" customWidth="1"/>
    <col min="11782" max="11782" width="10.19921875" customWidth="1"/>
    <col min="11783" max="11783" width="15.69921875" customWidth="1"/>
    <col min="11784" max="11784" width="10.59765625" customWidth="1"/>
    <col min="11785" max="11785" width="12.09765625" customWidth="1"/>
    <col min="11786" max="11786" width="10.69921875" customWidth="1"/>
    <col min="11787" max="11787" width="15.59765625" customWidth="1"/>
    <col min="11788" max="11788" width="12.09765625" customWidth="1"/>
    <col min="11789" max="11789" width="28" customWidth="1"/>
    <col min="11790" max="11840" width="7.8984375" customWidth="1"/>
    <col min="12033" max="12033" width="7.8984375" customWidth="1"/>
    <col min="12034" max="12034" width="9.3984375" customWidth="1"/>
    <col min="12035" max="12036" width="8.5" customWidth="1"/>
    <col min="12037" max="12037" width="10.09765625" bestFit="1" customWidth="1"/>
    <col min="12038" max="12038" width="10.19921875" customWidth="1"/>
    <col min="12039" max="12039" width="15.69921875" customWidth="1"/>
    <col min="12040" max="12040" width="10.59765625" customWidth="1"/>
    <col min="12041" max="12041" width="12.09765625" customWidth="1"/>
    <col min="12042" max="12042" width="10.69921875" customWidth="1"/>
    <col min="12043" max="12043" width="15.59765625" customWidth="1"/>
    <col min="12044" max="12044" width="12.09765625" customWidth="1"/>
    <col min="12045" max="12045" width="28" customWidth="1"/>
    <col min="12046" max="12096" width="7.8984375" customWidth="1"/>
    <col min="12289" max="12289" width="7.8984375" customWidth="1"/>
    <col min="12290" max="12290" width="9.3984375" customWidth="1"/>
    <col min="12291" max="12292" width="8.5" customWidth="1"/>
    <col min="12293" max="12293" width="10.09765625" bestFit="1" customWidth="1"/>
    <col min="12294" max="12294" width="10.19921875" customWidth="1"/>
    <col min="12295" max="12295" width="15.69921875" customWidth="1"/>
    <col min="12296" max="12296" width="10.59765625" customWidth="1"/>
    <col min="12297" max="12297" width="12.09765625" customWidth="1"/>
    <col min="12298" max="12298" width="10.69921875" customWidth="1"/>
    <col min="12299" max="12299" width="15.59765625" customWidth="1"/>
    <col min="12300" max="12300" width="12.09765625" customWidth="1"/>
    <col min="12301" max="12301" width="28" customWidth="1"/>
    <col min="12302" max="12352" width="7.8984375" customWidth="1"/>
    <col min="12545" max="12545" width="7.8984375" customWidth="1"/>
    <col min="12546" max="12546" width="9.3984375" customWidth="1"/>
    <col min="12547" max="12548" width="8.5" customWidth="1"/>
    <col min="12549" max="12549" width="10.09765625" bestFit="1" customWidth="1"/>
    <col min="12550" max="12550" width="10.19921875" customWidth="1"/>
    <col min="12551" max="12551" width="15.69921875" customWidth="1"/>
    <col min="12552" max="12552" width="10.59765625" customWidth="1"/>
    <col min="12553" max="12553" width="12.09765625" customWidth="1"/>
    <col min="12554" max="12554" width="10.69921875" customWidth="1"/>
    <col min="12555" max="12555" width="15.59765625" customWidth="1"/>
    <col min="12556" max="12556" width="12.09765625" customWidth="1"/>
    <col min="12557" max="12557" width="28" customWidth="1"/>
    <col min="12558" max="12608" width="7.8984375" customWidth="1"/>
    <col min="12801" max="12801" width="7.8984375" customWidth="1"/>
    <col min="12802" max="12802" width="9.3984375" customWidth="1"/>
    <col min="12803" max="12804" width="8.5" customWidth="1"/>
    <col min="12805" max="12805" width="10.09765625" bestFit="1" customWidth="1"/>
    <col min="12806" max="12806" width="10.19921875" customWidth="1"/>
    <col min="12807" max="12807" width="15.69921875" customWidth="1"/>
    <col min="12808" max="12808" width="10.59765625" customWidth="1"/>
    <col min="12809" max="12809" width="12.09765625" customWidth="1"/>
    <col min="12810" max="12810" width="10.69921875" customWidth="1"/>
    <col min="12811" max="12811" width="15.59765625" customWidth="1"/>
    <col min="12812" max="12812" width="12.09765625" customWidth="1"/>
    <col min="12813" max="12813" width="28" customWidth="1"/>
    <col min="12814" max="12864" width="7.8984375" customWidth="1"/>
    <col min="13057" max="13057" width="7.8984375" customWidth="1"/>
    <col min="13058" max="13058" width="9.3984375" customWidth="1"/>
    <col min="13059" max="13060" width="8.5" customWidth="1"/>
    <col min="13061" max="13061" width="10.09765625" bestFit="1" customWidth="1"/>
    <col min="13062" max="13062" width="10.19921875" customWidth="1"/>
    <col min="13063" max="13063" width="15.69921875" customWidth="1"/>
    <col min="13064" max="13064" width="10.59765625" customWidth="1"/>
    <col min="13065" max="13065" width="12.09765625" customWidth="1"/>
    <col min="13066" max="13066" width="10.69921875" customWidth="1"/>
    <col min="13067" max="13067" width="15.59765625" customWidth="1"/>
    <col min="13068" max="13068" width="12.09765625" customWidth="1"/>
    <col min="13069" max="13069" width="28" customWidth="1"/>
    <col min="13070" max="13120" width="7.8984375" customWidth="1"/>
    <col min="13313" max="13313" width="7.8984375" customWidth="1"/>
    <col min="13314" max="13314" width="9.3984375" customWidth="1"/>
    <col min="13315" max="13316" width="8.5" customWidth="1"/>
    <col min="13317" max="13317" width="10.09765625" bestFit="1" customWidth="1"/>
    <col min="13318" max="13318" width="10.19921875" customWidth="1"/>
    <col min="13319" max="13319" width="15.69921875" customWidth="1"/>
    <col min="13320" max="13320" width="10.59765625" customWidth="1"/>
    <col min="13321" max="13321" width="12.09765625" customWidth="1"/>
    <col min="13322" max="13322" width="10.69921875" customWidth="1"/>
    <col min="13323" max="13323" width="15.59765625" customWidth="1"/>
    <col min="13324" max="13324" width="12.09765625" customWidth="1"/>
    <col min="13325" max="13325" width="28" customWidth="1"/>
    <col min="13326" max="13376" width="7.8984375" customWidth="1"/>
    <col min="13569" max="13569" width="7.8984375" customWidth="1"/>
    <col min="13570" max="13570" width="9.3984375" customWidth="1"/>
    <col min="13571" max="13572" width="8.5" customWidth="1"/>
    <col min="13573" max="13573" width="10.09765625" bestFit="1" customWidth="1"/>
    <col min="13574" max="13574" width="10.19921875" customWidth="1"/>
    <col min="13575" max="13575" width="15.69921875" customWidth="1"/>
    <col min="13576" max="13576" width="10.59765625" customWidth="1"/>
    <col min="13577" max="13577" width="12.09765625" customWidth="1"/>
    <col min="13578" max="13578" width="10.69921875" customWidth="1"/>
    <col min="13579" max="13579" width="15.59765625" customWidth="1"/>
    <col min="13580" max="13580" width="12.09765625" customWidth="1"/>
    <col min="13581" max="13581" width="28" customWidth="1"/>
    <col min="13582" max="13632" width="7.8984375" customWidth="1"/>
    <col min="13825" max="13825" width="7.8984375" customWidth="1"/>
    <col min="13826" max="13826" width="9.3984375" customWidth="1"/>
    <col min="13827" max="13828" width="8.5" customWidth="1"/>
    <col min="13829" max="13829" width="10.09765625" bestFit="1" customWidth="1"/>
    <col min="13830" max="13830" width="10.19921875" customWidth="1"/>
    <col min="13831" max="13831" width="15.69921875" customWidth="1"/>
    <col min="13832" max="13832" width="10.59765625" customWidth="1"/>
    <col min="13833" max="13833" width="12.09765625" customWidth="1"/>
    <col min="13834" max="13834" width="10.69921875" customWidth="1"/>
    <col min="13835" max="13835" width="15.59765625" customWidth="1"/>
    <col min="13836" max="13836" width="12.09765625" customWidth="1"/>
    <col min="13837" max="13837" width="28" customWidth="1"/>
    <col min="13838" max="13888" width="7.8984375" customWidth="1"/>
    <col min="14081" max="14081" width="7.8984375" customWidth="1"/>
    <col min="14082" max="14082" width="9.3984375" customWidth="1"/>
    <col min="14083" max="14084" width="8.5" customWidth="1"/>
    <col min="14085" max="14085" width="10.09765625" bestFit="1" customWidth="1"/>
    <col min="14086" max="14086" width="10.19921875" customWidth="1"/>
    <col min="14087" max="14087" width="15.69921875" customWidth="1"/>
    <col min="14088" max="14088" width="10.59765625" customWidth="1"/>
    <col min="14089" max="14089" width="12.09765625" customWidth="1"/>
    <col min="14090" max="14090" width="10.69921875" customWidth="1"/>
    <col min="14091" max="14091" width="15.59765625" customWidth="1"/>
    <col min="14092" max="14092" width="12.09765625" customWidth="1"/>
    <col min="14093" max="14093" width="28" customWidth="1"/>
    <col min="14094" max="14144" width="7.8984375" customWidth="1"/>
    <col min="14337" max="14337" width="7.8984375" customWidth="1"/>
    <col min="14338" max="14338" width="9.3984375" customWidth="1"/>
    <col min="14339" max="14340" width="8.5" customWidth="1"/>
    <col min="14341" max="14341" width="10.09765625" bestFit="1" customWidth="1"/>
    <col min="14342" max="14342" width="10.19921875" customWidth="1"/>
    <col min="14343" max="14343" width="15.69921875" customWidth="1"/>
    <col min="14344" max="14344" width="10.59765625" customWidth="1"/>
    <col min="14345" max="14345" width="12.09765625" customWidth="1"/>
    <col min="14346" max="14346" width="10.69921875" customWidth="1"/>
    <col min="14347" max="14347" width="15.59765625" customWidth="1"/>
    <col min="14348" max="14348" width="12.09765625" customWidth="1"/>
    <col min="14349" max="14349" width="28" customWidth="1"/>
    <col min="14350" max="14400" width="7.8984375" customWidth="1"/>
    <col min="14593" max="14593" width="7.8984375" customWidth="1"/>
    <col min="14594" max="14594" width="9.3984375" customWidth="1"/>
    <col min="14595" max="14596" width="8.5" customWidth="1"/>
    <col min="14597" max="14597" width="10.09765625" bestFit="1" customWidth="1"/>
    <col min="14598" max="14598" width="10.19921875" customWidth="1"/>
    <col min="14599" max="14599" width="15.69921875" customWidth="1"/>
    <col min="14600" max="14600" width="10.59765625" customWidth="1"/>
    <col min="14601" max="14601" width="12.09765625" customWidth="1"/>
    <col min="14602" max="14602" width="10.69921875" customWidth="1"/>
    <col min="14603" max="14603" width="15.59765625" customWidth="1"/>
    <col min="14604" max="14604" width="12.09765625" customWidth="1"/>
    <col min="14605" max="14605" width="28" customWidth="1"/>
    <col min="14606" max="14656" width="7.8984375" customWidth="1"/>
    <col min="14849" max="14849" width="7.8984375" customWidth="1"/>
    <col min="14850" max="14850" width="9.3984375" customWidth="1"/>
    <col min="14851" max="14852" width="8.5" customWidth="1"/>
    <col min="14853" max="14853" width="10.09765625" bestFit="1" customWidth="1"/>
    <col min="14854" max="14854" width="10.19921875" customWidth="1"/>
    <col min="14855" max="14855" width="15.69921875" customWidth="1"/>
    <col min="14856" max="14856" width="10.59765625" customWidth="1"/>
    <col min="14857" max="14857" width="12.09765625" customWidth="1"/>
    <col min="14858" max="14858" width="10.69921875" customWidth="1"/>
    <col min="14859" max="14859" width="15.59765625" customWidth="1"/>
    <col min="14860" max="14860" width="12.09765625" customWidth="1"/>
    <col min="14861" max="14861" width="28" customWidth="1"/>
    <col min="14862" max="14912" width="7.8984375" customWidth="1"/>
    <col min="15105" max="15105" width="7.8984375" customWidth="1"/>
    <col min="15106" max="15106" width="9.3984375" customWidth="1"/>
    <col min="15107" max="15108" width="8.5" customWidth="1"/>
    <col min="15109" max="15109" width="10.09765625" bestFit="1" customWidth="1"/>
    <col min="15110" max="15110" width="10.19921875" customWidth="1"/>
    <col min="15111" max="15111" width="15.69921875" customWidth="1"/>
    <col min="15112" max="15112" width="10.59765625" customWidth="1"/>
    <col min="15113" max="15113" width="12.09765625" customWidth="1"/>
    <col min="15114" max="15114" width="10.69921875" customWidth="1"/>
    <col min="15115" max="15115" width="15.59765625" customWidth="1"/>
    <col min="15116" max="15116" width="12.09765625" customWidth="1"/>
    <col min="15117" max="15117" width="28" customWidth="1"/>
    <col min="15118" max="15168" width="7.8984375" customWidth="1"/>
    <col min="15361" max="15361" width="7.8984375" customWidth="1"/>
    <col min="15362" max="15362" width="9.3984375" customWidth="1"/>
    <col min="15363" max="15364" width="8.5" customWidth="1"/>
    <col min="15365" max="15365" width="10.09765625" bestFit="1" customWidth="1"/>
    <col min="15366" max="15366" width="10.19921875" customWidth="1"/>
    <col min="15367" max="15367" width="15.69921875" customWidth="1"/>
    <col min="15368" max="15368" width="10.59765625" customWidth="1"/>
    <col min="15369" max="15369" width="12.09765625" customWidth="1"/>
    <col min="15370" max="15370" width="10.69921875" customWidth="1"/>
    <col min="15371" max="15371" width="15.59765625" customWidth="1"/>
    <col min="15372" max="15372" width="12.09765625" customWidth="1"/>
    <col min="15373" max="15373" width="28" customWidth="1"/>
    <col min="15374" max="15424" width="7.8984375" customWidth="1"/>
    <col min="15617" max="15617" width="7.8984375" customWidth="1"/>
    <col min="15618" max="15618" width="9.3984375" customWidth="1"/>
    <col min="15619" max="15620" width="8.5" customWidth="1"/>
    <col min="15621" max="15621" width="10.09765625" bestFit="1" customWidth="1"/>
    <col min="15622" max="15622" width="10.19921875" customWidth="1"/>
    <col min="15623" max="15623" width="15.69921875" customWidth="1"/>
    <col min="15624" max="15624" width="10.59765625" customWidth="1"/>
    <col min="15625" max="15625" width="12.09765625" customWidth="1"/>
    <col min="15626" max="15626" width="10.69921875" customWidth="1"/>
    <col min="15627" max="15627" width="15.59765625" customWidth="1"/>
    <col min="15628" max="15628" width="12.09765625" customWidth="1"/>
    <col min="15629" max="15629" width="28" customWidth="1"/>
    <col min="15630" max="15680" width="7.8984375" customWidth="1"/>
    <col min="15873" max="15873" width="7.8984375" customWidth="1"/>
    <col min="15874" max="15874" width="9.3984375" customWidth="1"/>
    <col min="15875" max="15876" width="8.5" customWidth="1"/>
    <col min="15877" max="15877" width="10.09765625" bestFit="1" customWidth="1"/>
    <col min="15878" max="15878" width="10.19921875" customWidth="1"/>
    <col min="15879" max="15879" width="15.69921875" customWidth="1"/>
    <col min="15880" max="15880" width="10.59765625" customWidth="1"/>
    <col min="15881" max="15881" width="12.09765625" customWidth="1"/>
    <col min="15882" max="15882" width="10.69921875" customWidth="1"/>
    <col min="15883" max="15883" width="15.59765625" customWidth="1"/>
    <col min="15884" max="15884" width="12.09765625" customWidth="1"/>
    <col min="15885" max="15885" width="28" customWidth="1"/>
    <col min="15886" max="15936" width="7.8984375" customWidth="1"/>
    <col min="16129" max="16129" width="7.8984375" customWidth="1"/>
    <col min="16130" max="16130" width="9.3984375" customWidth="1"/>
    <col min="16131" max="16132" width="8.5" customWidth="1"/>
    <col min="16133" max="16133" width="10.09765625" bestFit="1" customWidth="1"/>
    <col min="16134" max="16134" width="10.19921875" customWidth="1"/>
    <col min="16135" max="16135" width="15.69921875" customWidth="1"/>
    <col min="16136" max="16136" width="10.59765625" customWidth="1"/>
    <col min="16137" max="16137" width="12.09765625" customWidth="1"/>
    <col min="16138" max="16138" width="10.69921875" customWidth="1"/>
    <col min="16139" max="16139" width="15.59765625" customWidth="1"/>
    <col min="16140" max="16140" width="12.09765625" customWidth="1"/>
    <col min="16141" max="16141" width="28" customWidth="1"/>
    <col min="16142" max="16192" width="7.8984375" customWidth="1"/>
  </cols>
  <sheetData>
    <row r="1" spans="1:64" ht="17.399999999999999">
      <c r="A1" s="21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7.399999999999999">
      <c r="A2" s="21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7.399999999999999" customHeight="1">
      <c r="A3" s="21"/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>
      <c r="A4" s="21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4" t="s">
        <v>6</v>
      </c>
      <c r="H4" s="34" t="s">
        <v>7</v>
      </c>
      <c r="I4" s="34" t="s">
        <v>8</v>
      </c>
      <c r="J4" s="33" t="s">
        <v>9</v>
      </c>
      <c r="K4" s="33" t="s">
        <v>10</v>
      </c>
      <c r="L4" s="33" t="s">
        <v>11</v>
      </c>
      <c r="M4" s="120" t="s">
        <v>12</v>
      </c>
      <c r="N4" s="1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79.2">
      <c r="A5" s="20"/>
      <c r="B5" s="35" t="s">
        <v>13</v>
      </c>
      <c r="C5" s="36" t="s">
        <v>14</v>
      </c>
      <c r="D5" s="36" t="s">
        <v>15</v>
      </c>
      <c r="E5" s="36" t="s">
        <v>16</v>
      </c>
      <c r="F5" s="37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9" t="s">
        <v>22</v>
      </c>
      <c r="L5" s="39" t="s">
        <v>23</v>
      </c>
      <c r="M5" s="107" t="s">
        <v>24</v>
      </c>
      <c r="N5" s="108"/>
      <c r="O5" s="22"/>
      <c r="P5" s="22"/>
      <c r="Q5" s="22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>
      <c r="A6" s="25"/>
      <c r="B6" s="32">
        <v>100</v>
      </c>
      <c r="C6" s="40">
        <v>0</v>
      </c>
      <c r="D6" s="40">
        <v>0</v>
      </c>
      <c r="E6" s="41">
        <v>16722</v>
      </c>
      <c r="F6" s="41">
        <v>16822</v>
      </c>
      <c r="G6" s="41">
        <v>3714</v>
      </c>
      <c r="H6" s="41">
        <v>13108</v>
      </c>
      <c r="I6" s="41">
        <f>H6/2</f>
        <v>6554</v>
      </c>
      <c r="J6" s="41">
        <f>'All. A_Concessioni 2023 Stampa'!M95</f>
        <v>6476.0899999999974</v>
      </c>
      <c r="K6" s="40">
        <v>0</v>
      </c>
      <c r="L6" s="40">
        <v>0</v>
      </c>
      <c r="M6" s="41">
        <f>M17</f>
        <v>77.910000000002583</v>
      </c>
      <c r="N6" s="111">
        <f>M17/H6</f>
        <v>5.9436985047301326E-3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8" spans="1:64">
      <c r="B8" s="121" t="s">
        <v>25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64">
      <c r="B9" s="122" t="s">
        <v>26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64">
      <c r="B10" s="26"/>
    </row>
    <row r="11" spans="1:64" ht="14.25" customHeight="1">
      <c r="B11" s="123" t="s">
        <v>27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64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64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U13" t="s">
        <v>28</v>
      </c>
    </row>
    <row r="14" spans="1:64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7" spans="3:16">
      <c r="G17" s="125" t="s">
        <v>29</v>
      </c>
      <c r="H17" s="125"/>
      <c r="I17" s="125"/>
      <c r="J17" s="125"/>
      <c r="K17" s="102">
        <f>I6+M17</f>
        <v>6631.9100000000026</v>
      </c>
      <c r="M17" s="41">
        <f>H6-I6-J6</f>
        <v>77.910000000002583</v>
      </c>
      <c r="N17" s="126" t="s">
        <v>30</v>
      </c>
      <c r="O17" s="125"/>
      <c r="P17" s="125"/>
    </row>
    <row r="18" spans="3:16">
      <c r="F18" s="27"/>
      <c r="K18" s="105">
        <f>K17/H6</f>
        <v>0.50594369850473009</v>
      </c>
      <c r="M18" s="109">
        <f>N6</f>
        <v>5.9436985047301326E-3</v>
      </c>
      <c r="N18" t="s">
        <v>31</v>
      </c>
    </row>
    <row r="19" spans="3:16">
      <c r="G19" t="s">
        <v>32</v>
      </c>
      <c r="K19" s="106">
        <f>J6/H6</f>
        <v>0.49405630149526986</v>
      </c>
      <c r="M19" s="103"/>
    </row>
    <row r="20" spans="3:16">
      <c r="J20" t="s">
        <v>33</v>
      </c>
      <c r="K20" s="110"/>
      <c r="M20" s="104"/>
    </row>
    <row r="21" spans="3:16">
      <c r="H21" s="27"/>
      <c r="J21" s="27"/>
    </row>
    <row r="22" spans="3:16" ht="14.4">
      <c r="C22" s="28"/>
      <c r="I22" s="27"/>
    </row>
    <row r="23" spans="3:16">
      <c r="G23" s="117" t="s">
        <v>34</v>
      </c>
      <c r="H23" s="118"/>
      <c r="I23" s="118"/>
      <c r="J23" s="118"/>
      <c r="K23" s="118"/>
      <c r="L23" s="118"/>
      <c r="M23" s="118"/>
      <c r="N23" s="118"/>
      <c r="O23" s="118"/>
      <c r="P23" s="118"/>
    </row>
    <row r="24" spans="3:16"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3:16">
      <c r="G25" s="118"/>
      <c r="H25" s="118"/>
      <c r="I25" s="118"/>
      <c r="J25" s="118"/>
      <c r="K25" s="118"/>
      <c r="L25" s="118"/>
      <c r="M25" s="118"/>
      <c r="N25" s="118"/>
      <c r="O25" s="118"/>
      <c r="P25" s="118"/>
    </row>
    <row r="26" spans="3:16" ht="48" customHeight="1"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31" spans="3:16">
      <c r="K31">
        <v>49.38</v>
      </c>
    </row>
    <row r="32" spans="3:16">
      <c r="K32">
        <v>50.62</v>
      </c>
    </row>
    <row r="33" spans="11:11">
      <c r="K33">
        <f>K31+K32</f>
        <v>100</v>
      </c>
    </row>
  </sheetData>
  <mergeCells count="8">
    <mergeCell ref="G23:P26"/>
    <mergeCell ref="B3:N3"/>
    <mergeCell ref="M4:N4"/>
    <mergeCell ref="B8:N8"/>
    <mergeCell ref="B9:N9"/>
    <mergeCell ref="B11:N14"/>
    <mergeCell ref="G17:J17"/>
    <mergeCell ref="N17:P17"/>
  </mergeCells>
  <pageMargins left="0.7" right="0.7" top="0.75" bottom="0.75" header="0.75" footer="0.75"/>
  <pageSetup paperSize="9" scale="53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224"/>
  <sheetViews>
    <sheetView tabSelected="1" topLeftCell="A4" zoomScale="30" zoomScaleNormal="30" workbookViewId="0">
      <selection activeCell="A2" sqref="A2:P2"/>
    </sheetView>
  </sheetViews>
  <sheetFormatPr defaultColWidth="8.8984375" defaultRowHeight="13.8"/>
  <cols>
    <col min="1" max="1" width="12.09765625" style="1" customWidth="1"/>
    <col min="2" max="2" width="58.69921875" style="2" customWidth="1"/>
    <col min="3" max="3" width="54.8984375" style="2" customWidth="1"/>
    <col min="4" max="4" width="53" style="2" customWidth="1"/>
    <col min="5" max="5" width="20.8984375" style="2" customWidth="1"/>
    <col min="6" max="6" width="18.69921875" style="3" customWidth="1"/>
    <col min="7" max="7" width="33.8984375" style="3" customWidth="1"/>
    <col min="8" max="8" width="20.69921875" style="4" bestFit="1" customWidth="1"/>
    <col min="9" max="9" width="22.09765625" style="5" customWidth="1"/>
    <col min="10" max="10" width="13.59765625" style="5" bestFit="1" customWidth="1"/>
    <col min="11" max="11" width="13.8984375" style="5" customWidth="1"/>
    <col min="12" max="12" width="15.09765625" style="5" customWidth="1"/>
    <col min="13" max="13" width="21.69921875" style="5" bestFit="1" customWidth="1"/>
    <col min="14" max="14" width="13.19921875" style="5" customWidth="1"/>
    <col min="15" max="15" width="52.59765625" style="2" customWidth="1"/>
    <col min="16" max="16" width="26.5" style="2" customWidth="1"/>
    <col min="17" max="63" width="8.3984375" style="2" customWidth="1"/>
  </cols>
  <sheetData>
    <row r="1" spans="1:63" s="157" customFormat="1" ht="39.6" customHeight="1">
      <c r="A1" s="156" t="s">
        <v>374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63" s="159" customFormat="1" ht="31.2" customHeight="1">
      <c r="A2" s="158" t="s">
        <v>375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63" ht="68.40000000000000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57.19999999999999" customHeight="1">
      <c r="A4" s="130" t="s">
        <v>372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78" customHeight="1">
      <c r="A5" s="50" t="s">
        <v>2</v>
      </c>
      <c r="B5" s="50" t="s">
        <v>3</v>
      </c>
      <c r="C5" s="50" t="s">
        <v>4</v>
      </c>
      <c r="D5" s="50" t="s">
        <v>5</v>
      </c>
      <c r="E5" s="51" t="s">
        <v>6</v>
      </c>
      <c r="F5" s="51" t="s">
        <v>7</v>
      </c>
      <c r="G5" s="52" t="s">
        <v>8</v>
      </c>
      <c r="H5" s="52" t="s">
        <v>9</v>
      </c>
      <c r="I5" s="52" t="s">
        <v>10</v>
      </c>
      <c r="J5" s="52" t="s">
        <v>35</v>
      </c>
      <c r="K5" s="52" t="s">
        <v>36</v>
      </c>
      <c r="L5" s="52" t="s">
        <v>11</v>
      </c>
      <c r="M5" s="52" t="s">
        <v>12</v>
      </c>
      <c r="N5" s="52" t="s">
        <v>37</v>
      </c>
      <c r="O5" s="53" t="s">
        <v>38</v>
      </c>
      <c r="P5" s="29" t="s">
        <v>39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06.5" customHeight="1">
      <c r="A6" s="60" t="s">
        <v>40</v>
      </c>
      <c r="B6" s="60" t="s">
        <v>41</v>
      </c>
      <c r="C6" s="60" t="s">
        <v>42</v>
      </c>
      <c r="D6" s="59" t="s">
        <v>43</v>
      </c>
      <c r="E6" s="59" t="s">
        <v>44</v>
      </c>
      <c r="F6" s="59" t="s">
        <v>45</v>
      </c>
      <c r="G6" s="59" t="s">
        <v>46</v>
      </c>
      <c r="H6" s="58" t="s">
        <v>47</v>
      </c>
      <c r="I6" s="58" t="s">
        <v>48</v>
      </c>
      <c r="J6" s="58" t="s">
        <v>49</v>
      </c>
      <c r="K6" s="58" t="s">
        <v>50</v>
      </c>
      <c r="L6" s="58" t="s">
        <v>51</v>
      </c>
      <c r="M6" s="58" t="s">
        <v>52</v>
      </c>
      <c r="N6" s="58" t="s">
        <v>53</v>
      </c>
      <c r="O6" s="60" t="s">
        <v>54</v>
      </c>
      <c r="P6" s="60" t="s">
        <v>354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t="30" customHeight="1">
      <c r="A7" s="100">
        <v>1</v>
      </c>
      <c r="B7" s="83" t="s">
        <v>55</v>
      </c>
      <c r="C7" s="73" t="s">
        <v>56</v>
      </c>
      <c r="D7" s="73" t="s">
        <v>57</v>
      </c>
      <c r="E7" s="74" t="s">
        <v>58</v>
      </c>
      <c r="F7" s="84" t="s">
        <v>59</v>
      </c>
      <c r="G7" s="88" t="s">
        <v>60</v>
      </c>
      <c r="H7" s="82">
        <v>2053.5100000000002</v>
      </c>
      <c r="I7" s="82">
        <v>808.82</v>
      </c>
      <c r="J7" s="82">
        <v>117.67</v>
      </c>
      <c r="K7" s="82">
        <v>0</v>
      </c>
      <c r="L7" s="82">
        <f t="shared" ref="L7" si="0">SUM(I7:K7)</f>
        <v>926.49</v>
      </c>
      <c r="M7" s="82">
        <v>44.57</v>
      </c>
      <c r="N7" s="86">
        <v>0</v>
      </c>
      <c r="O7" s="81">
        <v>12734.85</v>
      </c>
      <c r="P7" s="82"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30" customHeight="1">
      <c r="A8" s="78">
        <v>2</v>
      </c>
      <c r="B8" s="83" t="s">
        <v>61</v>
      </c>
      <c r="C8" s="73" t="s">
        <v>62</v>
      </c>
      <c r="D8" s="73" t="s">
        <v>63</v>
      </c>
      <c r="E8" s="74" t="s">
        <v>58</v>
      </c>
      <c r="F8" s="84" t="s">
        <v>64</v>
      </c>
      <c r="G8" s="85" t="s">
        <v>65</v>
      </c>
      <c r="H8" s="82">
        <v>4502.78</v>
      </c>
      <c r="I8" s="82">
        <v>1394.5</v>
      </c>
      <c r="J8" s="82">
        <v>852.72</v>
      </c>
      <c r="K8" s="82">
        <v>300</v>
      </c>
      <c r="L8" s="82">
        <f t="shared" ref="L8:L33" si="1">SUM(I8:K8)</f>
        <v>2547.2200000000003</v>
      </c>
      <c r="M8" s="82">
        <v>95.55</v>
      </c>
      <c r="N8" s="86">
        <v>0</v>
      </c>
      <c r="O8" s="81">
        <v>32652.61</v>
      </c>
      <c r="P8" s="82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30" customHeight="1">
      <c r="A9" s="78">
        <v>3</v>
      </c>
      <c r="B9" s="83" t="s">
        <v>66</v>
      </c>
      <c r="C9" s="73" t="s">
        <v>67</v>
      </c>
      <c r="D9" s="73" t="s">
        <v>68</v>
      </c>
      <c r="E9" s="74" t="s">
        <v>58</v>
      </c>
      <c r="F9" s="84" t="s">
        <v>69</v>
      </c>
      <c r="G9" s="85" t="s">
        <v>65</v>
      </c>
      <c r="H9" s="82">
        <v>7493.72</v>
      </c>
      <c r="I9" s="82">
        <v>491.86</v>
      </c>
      <c r="J9" s="82">
        <v>51.09</v>
      </c>
      <c r="K9" s="82">
        <v>766.93</v>
      </c>
      <c r="L9" s="82">
        <f t="shared" si="1"/>
        <v>1309.8800000000001</v>
      </c>
      <c r="M9" s="82">
        <v>114</v>
      </c>
      <c r="N9" s="86">
        <v>0</v>
      </c>
      <c r="O9" s="81">
        <v>35238.559999999998</v>
      </c>
      <c r="P9" s="82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30" customHeight="1">
      <c r="A10" s="78">
        <v>4</v>
      </c>
      <c r="B10" s="83" t="s">
        <v>70</v>
      </c>
      <c r="C10" s="73" t="s">
        <v>71</v>
      </c>
      <c r="D10" s="73" t="s">
        <v>72</v>
      </c>
      <c r="E10" s="74" t="s">
        <v>58</v>
      </c>
      <c r="F10" s="84" t="s">
        <v>73</v>
      </c>
      <c r="G10" s="88" t="s">
        <v>60</v>
      </c>
      <c r="H10" s="82">
        <v>2031.43</v>
      </c>
      <c r="I10" s="82">
        <v>385</v>
      </c>
      <c r="J10" s="82">
        <v>680</v>
      </c>
      <c r="K10" s="82">
        <v>180</v>
      </c>
      <c r="L10" s="82">
        <f t="shared" si="1"/>
        <v>1245</v>
      </c>
      <c r="M10" s="82">
        <v>76</v>
      </c>
      <c r="N10" s="86">
        <v>0</v>
      </c>
      <c r="O10" s="81">
        <v>15949.65</v>
      </c>
      <c r="P10" s="82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30" customHeight="1">
      <c r="A11" s="78">
        <v>5</v>
      </c>
      <c r="B11" s="83" t="s">
        <v>74</v>
      </c>
      <c r="C11" s="73" t="s">
        <v>75</v>
      </c>
      <c r="D11" s="73" t="s">
        <v>76</v>
      </c>
      <c r="E11" s="74" t="s">
        <v>77</v>
      </c>
      <c r="F11" s="84" t="s">
        <v>78</v>
      </c>
      <c r="G11" s="88" t="s">
        <v>60</v>
      </c>
      <c r="H11" s="82">
        <v>0</v>
      </c>
      <c r="I11" s="82">
        <v>128.52000000000001</v>
      </c>
      <c r="J11" s="82">
        <v>100</v>
      </c>
      <c r="K11" s="82">
        <v>0</v>
      </c>
      <c r="L11" s="82">
        <f t="shared" si="1"/>
        <v>228.52</v>
      </c>
      <c r="M11" s="82">
        <v>14</v>
      </c>
      <c r="N11" s="86">
        <v>0</v>
      </c>
      <c r="O11" s="81">
        <v>3377.5</v>
      </c>
      <c r="P11" s="82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30" customHeight="1">
      <c r="A12" s="78">
        <v>6</v>
      </c>
      <c r="B12" s="83" t="s">
        <v>79</v>
      </c>
      <c r="C12" s="73" t="s">
        <v>80</v>
      </c>
      <c r="D12" s="73" t="s">
        <v>81</v>
      </c>
      <c r="E12" s="74" t="s">
        <v>58</v>
      </c>
      <c r="F12" s="84" t="s">
        <v>82</v>
      </c>
      <c r="G12" s="88" t="s">
        <v>60</v>
      </c>
      <c r="H12" s="82">
        <v>3372.39</v>
      </c>
      <c r="I12" s="82">
        <v>497.35</v>
      </c>
      <c r="J12" s="82">
        <v>279.86</v>
      </c>
      <c r="K12" s="82">
        <v>90</v>
      </c>
      <c r="L12" s="82">
        <f t="shared" si="1"/>
        <v>867.21</v>
      </c>
      <c r="M12" s="82">
        <v>59</v>
      </c>
      <c r="N12" s="86">
        <v>0</v>
      </c>
      <c r="O12" s="81">
        <v>17471.900000000001</v>
      </c>
      <c r="P12" s="82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30" customHeight="1">
      <c r="A13" s="78">
        <v>7</v>
      </c>
      <c r="B13" s="83" t="s">
        <v>83</v>
      </c>
      <c r="C13" s="73" t="s">
        <v>84</v>
      </c>
      <c r="D13" s="73" t="s">
        <v>85</v>
      </c>
      <c r="E13" s="74" t="s">
        <v>58</v>
      </c>
      <c r="F13" s="84" t="s">
        <v>86</v>
      </c>
      <c r="G13" s="88" t="s">
        <v>60</v>
      </c>
      <c r="H13" s="82">
        <v>1847</v>
      </c>
      <c r="I13" s="82">
        <v>331</v>
      </c>
      <c r="J13" s="82">
        <v>1038.27</v>
      </c>
      <c r="K13" s="82">
        <v>210.78</v>
      </c>
      <c r="L13" s="82">
        <f t="shared" si="1"/>
        <v>1580.05</v>
      </c>
      <c r="M13" s="82">
        <v>63.5</v>
      </c>
      <c r="N13" s="86">
        <v>0</v>
      </c>
      <c r="O13" s="81">
        <v>17992.09</v>
      </c>
      <c r="P13" s="82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30" customHeight="1">
      <c r="A14" s="74">
        <v>8</v>
      </c>
      <c r="B14" s="83" t="s">
        <v>87</v>
      </c>
      <c r="C14" s="73" t="s">
        <v>88</v>
      </c>
      <c r="D14" s="73" t="s">
        <v>89</v>
      </c>
      <c r="E14" s="74" t="s">
        <v>58</v>
      </c>
      <c r="F14" s="84" t="s">
        <v>90</v>
      </c>
      <c r="G14" s="87" t="s">
        <v>157</v>
      </c>
      <c r="H14" s="82">
        <v>5210.2299999999996</v>
      </c>
      <c r="I14" s="82">
        <v>523.25</v>
      </c>
      <c r="J14" s="82">
        <v>300.85000000000002</v>
      </c>
      <c r="K14" s="82">
        <v>423.15</v>
      </c>
      <c r="L14" s="82">
        <f t="shared" si="1"/>
        <v>1247.25</v>
      </c>
      <c r="M14" s="82">
        <v>104</v>
      </c>
      <c r="N14" s="86">
        <v>0</v>
      </c>
      <c r="O14" s="81">
        <v>26750.77</v>
      </c>
      <c r="P14" s="82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30" customHeight="1">
      <c r="A15" s="74">
        <v>9</v>
      </c>
      <c r="B15" s="83" t="s">
        <v>91</v>
      </c>
      <c r="C15" s="73" t="s">
        <v>92</v>
      </c>
      <c r="D15" s="73" t="s">
        <v>93</v>
      </c>
      <c r="E15" s="74" t="s">
        <v>58</v>
      </c>
      <c r="F15" s="84" t="s">
        <v>94</v>
      </c>
      <c r="G15" s="88" t="s">
        <v>60</v>
      </c>
      <c r="H15" s="82">
        <v>8273.2800000000007</v>
      </c>
      <c r="I15" s="82">
        <v>620.83000000000004</v>
      </c>
      <c r="J15" s="82">
        <v>279.60000000000002</v>
      </c>
      <c r="K15" s="82">
        <v>9.1199999999999992</v>
      </c>
      <c r="L15" s="82">
        <f t="shared" si="1"/>
        <v>909.55000000000007</v>
      </c>
      <c r="M15" s="82">
        <v>130</v>
      </c>
      <c r="N15" s="86">
        <v>0</v>
      </c>
      <c r="O15" s="81">
        <v>28271.23</v>
      </c>
      <c r="P15" s="82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30" customHeight="1">
      <c r="A16" s="74">
        <v>10</v>
      </c>
      <c r="B16" s="83" t="s">
        <v>95</v>
      </c>
      <c r="C16" s="73" t="s">
        <v>96</v>
      </c>
      <c r="D16" s="73" t="s">
        <v>97</v>
      </c>
      <c r="E16" s="74" t="s">
        <v>77</v>
      </c>
      <c r="F16" s="84" t="s">
        <v>98</v>
      </c>
      <c r="G16" s="88" t="s">
        <v>60</v>
      </c>
      <c r="H16" s="82">
        <v>58.14</v>
      </c>
      <c r="I16" s="82">
        <v>85</v>
      </c>
      <c r="J16" s="82">
        <v>220</v>
      </c>
      <c r="K16" s="82">
        <v>200</v>
      </c>
      <c r="L16" s="82">
        <f t="shared" si="1"/>
        <v>505</v>
      </c>
      <c r="M16" s="82">
        <v>0</v>
      </c>
      <c r="N16" s="86">
        <v>0</v>
      </c>
      <c r="O16" s="81">
        <v>3939.22</v>
      </c>
      <c r="P16" s="82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30" customHeight="1">
      <c r="A17" s="74">
        <v>11</v>
      </c>
      <c r="B17" s="83" t="s">
        <v>99</v>
      </c>
      <c r="C17" s="73" t="s">
        <v>100</v>
      </c>
      <c r="D17" s="73" t="s">
        <v>101</v>
      </c>
      <c r="E17" s="74" t="s">
        <v>58</v>
      </c>
      <c r="F17" s="84" t="s">
        <v>102</v>
      </c>
      <c r="G17" s="88" t="s">
        <v>60</v>
      </c>
      <c r="H17" s="82">
        <v>2955</v>
      </c>
      <c r="I17" s="82">
        <v>596</v>
      </c>
      <c r="J17" s="82">
        <v>615</v>
      </c>
      <c r="K17" s="82">
        <v>134</v>
      </c>
      <c r="L17" s="82">
        <f t="shared" si="1"/>
        <v>1345</v>
      </c>
      <c r="M17" s="82">
        <v>130</v>
      </c>
      <c r="N17" s="86">
        <v>0</v>
      </c>
      <c r="O17" s="81">
        <v>19520.419999999998</v>
      </c>
      <c r="P17" s="82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30" customHeight="1">
      <c r="A18" s="78">
        <v>12</v>
      </c>
      <c r="B18" s="83" t="s">
        <v>103</v>
      </c>
      <c r="C18" s="73" t="s">
        <v>104</v>
      </c>
      <c r="D18" s="73" t="s">
        <v>105</v>
      </c>
      <c r="E18" s="74" t="s">
        <v>58</v>
      </c>
      <c r="F18" s="84" t="s">
        <v>106</v>
      </c>
      <c r="G18" s="85" t="s">
        <v>107</v>
      </c>
      <c r="H18" s="82">
        <v>23754</v>
      </c>
      <c r="I18" s="82">
        <v>1523.87</v>
      </c>
      <c r="J18" s="82">
        <v>1966.42</v>
      </c>
      <c r="K18" s="82">
        <v>245.71</v>
      </c>
      <c r="L18" s="82">
        <f t="shared" si="1"/>
        <v>3736</v>
      </c>
      <c r="M18" s="82">
        <v>303</v>
      </c>
      <c r="N18" s="86">
        <v>0</v>
      </c>
      <c r="O18" s="82">
        <v>109393.13</v>
      </c>
      <c r="P18" s="82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30" customHeight="1">
      <c r="A19" s="78">
        <v>13</v>
      </c>
      <c r="B19" s="83" t="s">
        <v>103</v>
      </c>
      <c r="C19" s="73" t="s">
        <v>108</v>
      </c>
      <c r="D19" s="73" t="s">
        <v>109</v>
      </c>
      <c r="E19" s="74" t="s">
        <v>77</v>
      </c>
      <c r="F19" s="84" t="s">
        <v>110</v>
      </c>
      <c r="G19" s="88" t="s">
        <v>366</v>
      </c>
      <c r="H19" s="82">
        <v>494.42</v>
      </c>
      <c r="I19" s="82">
        <v>0</v>
      </c>
      <c r="J19" s="82">
        <v>336</v>
      </c>
      <c r="K19" s="82">
        <v>100.6</v>
      </c>
      <c r="L19" s="82">
        <f t="shared" si="1"/>
        <v>436.6</v>
      </c>
      <c r="M19" s="82">
        <v>0</v>
      </c>
      <c r="N19" s="86">
        <v>0</v>
      </c>
      <c r="O19" s="82">
        <v>23760.39</v>
      </c>
      <c r="P19" s="82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30" customHeight="1">
      <c r="A20" s="78">
        <v>14</v>
      </c>
      <c r="B20" s="83" t="s">
        <v>111</v>
      </c>
      <c r="C20" s="73" t="s">
        <v>112</v>
      </c>
      <c r="D20" s="73" t="s">
        <v>113</v>
      </c>
      <c r="E20" s="74" t="s">
        <v>77</v>
      </c>
      <c r="F20" s="84" t="s">
        <v>114</v>
      </c>
      <c r="G20" s="85" t="s">
        <v>115</v>
      </c>
      <c r="H20" s="82">
        <v>467.62</v>
      </c>
      <c r="I20" s="82">
        <v>455.85</v>
      </c>
      <c r="J20" s="82">
        <v>142.41999999999999</v>
      </c>
      <c r="K20" s="82">
        <v>0</v>
      </c>
      <c r="L20" s="82">
        <f t="shared" si="1"/>
        <v>598.27</v>
      </c>
      <c r="M20" s="82">
        <v>0</v>
      </c>
      <c r="N20" s="86">
        <v>0</v>
      </c>
      <c r="O20" s="82">
        <v>16109.13</v>
      </c>
      <c r="P20" s="82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50.25" customHeight="1">
      <c r="A21" s="78">
        <v>15</v>
      </c>
      <c r="B21" s="83" t="s">
        <v>116</v>
      </c>
      <c r="C21" s="73" t="s">
        <v>117</v>
      </c>
      <c r="D21" s="73" t="s">
        <v>118</v>
      </c>
      <c r="E21" s="74" t="s">
        <v>58</v>
      </c>
      <c r="F21" s="88" t="s">
        <v>119</v>
      </c>
      <c r="G21" s="85" t="s">
        <v>65</v>
      </c>
      <c r="H21" s="82">
        <v>20002</v>
      </c>
      <c r="I21" s="82">
        <v>925</v>
      </c>
      <c r="J21" s="82">
        <v>738</v>
      </c>
      <c r="K21" s="82">
        <v>138</v>
      </c>
      <c r="L21" s="82">
        <f t="shared" si="1"/>
        <v>1801</v>
      </c>
      <c r="M21" s="82">
        <v>268</v>
      </c>
      <c r="N21" s="86">
        <v>0</v>
      </c>
      <c r="O21" s="82">
        <v>64780.63</v>
      </c>
      <c r="P21" s="82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30" customHeight="1">
      <c r="A22" s="78">
        <v>16</v>
      </c>
      <c r="B22" s="83" t="s">
        <v>120</v>
      </c>
      <c r="C22" s="73" t="s">
        <v>121</v>
      </c>
      <c r="D22" s="73" t="s">
        <v>122</v>
      </c>
      <c r="E22" s="74" t="s">
        <v>58</v>
      </c>
      <c r="F22" s="84" t="s">
        <v>123</v>
      </c>
      <c r="G22" s="85" t="s">
        <v>65</v>
      </c>
      <c r="H22" s="82">
        <v>7208</v>
      </c>
      <c r="I22" s="82">
        <v>1106</v>
      </c>
      <c r="J22" s="82">
        <v>338</v>
      </c>
      <c r="K22" s="86">
        <v>0</v>
      </c>
      <c r="L22" s="86">
        <f t="shared" si="1"/>
        <v>1444</v>
      </c>
      <c r="M22" s="82">
        <v>106</v>
      </c>
      <c r="N22" s="86">
        <v>0</v>
      </c>
      <c r="O22" s="81">
        <v>34097.53</v>
      </c>
      <c r="P22" s="82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30" customHeight="1">
      <c r="A23" s="78">
        <v>17</v>
      </c>
      <c r="B23" s="83" t="s">
        <v>124</v>
      </c>
      <c r="C23" s="73" t="s">
        <v>125</v>
      </c>
      <c r="D23" s="73" t="s">
        <v>126</v>
      </c>
      <c r="E23" s="74" t="s">
        <v>77</v>
      </c>
      <c r="F23" s="84" t="s">
        <v>127</v>
      </c>
      <c r="G23" s="88" t="s">
        <v>60</v>
      </c>
      <c r="H23" s="82">
        <v>253</v>
      </c>
      <c r="I23" s="82">
        <v>0</v>
      </c>
      <c r="J23" s="82">
        <v>98.15</v>
      </c>
      <c r="K23" s="86">
        <v>93.85</v>
      </c>
      <c r="L23" s="86">
        <f t="shared" si="1"/>
        <v>192</v>
      </c>
      <c r="M23" s="82">
        <v>0</v>
      </c>
      <c r="N23" s="86">
        <v>0</v>
      </c>
      <c r="O23" s="81">
        <v>3377.5</v>
      </c>
      <c r="P23" s="82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30" customHeight="1">
      <c r="A24" s="78">
        <v>18</v>
      </c>
      <c r="B24" s="83" t="s">
        <v>128</v>
      </c>
      <c r="C24" s="73" t="s">
        <v>129</v>
      </c>
      <c r="D24" s="73" t="s">
        <v>130</v>
      </c>
      <c r="E24" s="74" t="s">
        <v>77</v>
      </c>
      <c r="F24" s="84" t="s">
        <v>131</v>
      </c>
      <c r="G24" s="88" t="s">
        <v>60</v>
      </c>
      <c r="H24" s="82">
        <v>0</v>
      </c>
      <c r="I24" s="82">
        <v>90.88</v>
      </c>
      <c r="J24" s="82">
        <v>0</v>
      </c>
      <c r="K24" s="86">
        <v>0</v>
      </c>
      <c r="L24" s="86">
        <f t="shared" si="1"/>
        <v>90.88</v>
      </c>
      <c r="M24" s="82">
        <v>10</v>
      </c>
      <c r="N24" s="86">
        <v>0</v>
      </c>
      <c r="O24" s="81">
        <v>3377.5</v>
      </c>
      <c r="P24" s="82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30" customHeight="1">
      <c r="A25" s="78">
        <v>19</v>
      </c>
      <c r="B25" s="83" t="s">
        <v>132</v>
      </c>
      <c r="C25" s="73" t="s">
        <v>133</v>
      </c>
      <c r="D25" s="73" t="s">
        <v>134</v>
      </c>
      <c r="E25" s="74" t="s">
        <v>58</v>
      </c>
      <c r="F25" s="88" t="s">
        <v>135</v>
      </c>
      <c r="G25" s="85" t="s">
        <v>136</v>
      </c>
      <c r="H25" s="82">
        <v>11276.04</v>
      </c>
      <c r="I25" s="82">
        <v>1100.96</v>
      </c>
      <c r="J25" s="82">
        <v>721.59</v>
      </c>
      <c r="K25" s="82">
        <v>67.260000000000005</v>
      </c>
      <c r="L25" s="82">
        <f t="shared" si="1"/>
        <v>1889.8100000000002</v>
      </c>
      <c r="M25" s="82">
        <v>220</v>
      </c>
      <c r="N25" s="86">
        <v>0</v>
      </c>
      <c r="O25" s="82">
        <v>51702.27</v>
      </c>
      <c r="P25" s="82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30" customHeight="1">
      <c r="A26" s="78">
        <v>20</v>
      </c>
      <c r="B26" s="83" t="s">
        <v>137</v>
      </c>
      <c r="C26" s="73" t="s">
        <v>138</v>
      </c>
      <c r="D26" s="73" t="s">
        <v>139</v>
      </c>
      <c r="E26" s="74" t="s">
        <v>58</v>
      </c>
      <c r="F26" s="88" t="s">
        <v>140</v>
      </c>
      <c r="G26" s="88" t="s">
        <v>60</v>
      </c>
      <c r="H26" s="82">
        <v>3023.7</v>
      </c>
      <c r="I26" s="82">
        <v>224</v>
      </c>
      <c r="J26" s="82">
        <v>323</v>
      </c>
      <c r="K26" s="82">
        <v>100</v>
      </c>
      <c r="L26" s="82">
        <f t="shared" si="1"/>
        <v>647</v>
      </c>
      <c r="M26" s="82">
        <v>43.16</v>
      </c>
      <c r="N26" s="86">
        <v>0</v>
      </c>
      <c r="O26" s="82">
        <v>15084.55</v>
      </c>
      <c r="P26" s="82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30" customHeight="1">
      <c r="A27" s="78">
        <v>21</v>
      </c>
      <c r="B27" s="83" t="s">
        <v>141</v>
      </c>
      <c r="C27" s="73" t="s">
        <v>142</v>
      </c>
      <c r="D27" s="73" t="s">
        <v>143</v>
      </c>
      <c r="E27" s="74" t="s">
        <v>58</v>
      </c>
      <c r="F27" s="88" t="s">
        <v>144</v>
      </c>
      <c r="G27" s="88" t="s">
        <v>60</v>
      </c>
      <c r="H27" s="82">
        <v>9882</v>
      </c>
      <c r="I27" s="82">
        <v>1240</v>
      </c>
      <c r="J27" s="82">
        <v>511</v>
      </c>
      <c r="K27" s="82">
        <v>67</v>
      </c>
      <c r="L27" s="82">
        <f t="shared" si="1"/>
        <v>1818</v>
      </c>
      <c r="M27" s="82">
        <v>168.33</v>
      </c>
      <c r="N27" s="86">
        <v>0</v>
      </c>
      <c r="O27" s="82">
        <v>46030.28</v>
      </c>
      <c r="P27" s="82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30" customHeight="1">
      <c r="A28" s="78">
        <v>22</v>
      </c>
      <c r="B28" s="83" t="s">
        <v>145</v>
      </c>
      <c r="C28" s="73" t="s">
        <v>146</v>
      </c>
      <c r="D28" s="73" t="s">
        <v>147</v>
      </c>
      <c r="E28" s="74" t="s">
        <v>58</v>
      </c>
      <c r="F28" s="88" t="s">
        <v>148</v>
      </c>
      <c r="G28" s="88" t="s">
        <v>60</v>
      </c>
      <c r="H28" s="82">
        <v>14596</v>
      </c>
      <c r="I28" s="82">
        <v>2074</v>
      </c>
      <c r="J28" s="82">
        <v>2649.6</v>
      </c>
      <c r="K28" s="82">
        <v>855.4</v>
      </c>
      <c r="L28" s="82">
        <f t="shared" si="1"/>
        <v>5579</v>
      </c>
      <c r="M28" s="82">
        <v>330.35</v>
      </c>
      <c r="N28" s="86">
        <v>0</v>
      </c>
      <c r="O28" s="82">
        <v>83693.48</v>
      </c>
      <c r="P28" s="82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30" customHeight="1">
      <c r="A29" s="78">
        <v>23</v>
      </c>
      <c r="B29" s="83" t="s">
        <v>149</v>
      </c>
      <c r="C29" s="73" t="s">
        <v>150</v>
      </c>
      <c r="D29" s="73" t="s">
        <v>151</v>
      </c>
      <c r="E29" s="74" t="s">
        <v>77</v>
      </c>
      <c r="F29" s="88" t="s">
        <v>152</v>
      </c>
      <c r="G29" s="88" t="s">
        <v>60</v>
      </c>
      <c r="H29" s="82">
        <v>0</v>
      </c>
      <c r="I29" s="82">
        <v>128.02000000000001</v>
      </c>
      <c r="J29" s="82">
        <v>0</v>
      </c>
      <c r="K29" s="82">
        <v>0</v>
      </c>
      <c r="L29" s="82">
        <f t="shared" si="1"/>
        <v>128.02000000000001</v>
      </c>
      <c r="M29" s="82">
        <v>15.5</v>
      </c>
      <c r="N29" s="86">
        <v>0</v>
      </c>
      <c r="O29" s="82">
        <v>3377.5</v>
      </c>
      <c r="P29" s="82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30" customHeight="1">
      <c r="A30" s="78">
        <v>24</v>
      </c>
      <c r="B30" s="83" t="s">
        <v>153</v>
      </c>
      <c r="C30" s="73" t="s">
        <v>154</v>
      </c>
      <c r="D30" s="73" t="s">
        <v>155</v>
      </c>
      <c r="E30" s="74" t="s">
        <v>58</v>
      </c>
      <c r="F30" s="84" t="s">
        <v>156</v>
      </c>
      <c r="G30" s="85" t="s">
        <v>157</v>
      </c>
      <c r="H30" s="82">
        <v>7786</v>
      </c>
      <c r="I30" s="82">
        <v>3098</v>
      </c>
      <c r="J30" s="82">
        <v>939</v>
      </c>
      <c r="K30" s="82">
        <v>51.01</v>
      </c>
      <c r="L30" s="82">
        <f t="shared" si="1"/>
        <v>4088.01</v>
      </c>
      <c r="M30" s="82">
        <v>243</v>
      </c>
      <c r="N30" s="86">
        <v>0</v>
      </c>
      <c r="O30" s="82">
        <v>52699.41</v>
      </c>
      <c r="P30" s="82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30" customHeight="1">
      <c r="A31" s="78">
        <v>25</v>
      </c>
      <c r="B31" s="83" t="s">
        <v>153</v>
      </c>
      <c r="C31" s="73" t="s">
        <v>158</v>
      </c>
      <c r="D31" s="73" t="s">
        <v>159</v>
      </c>
      <c r="E31" s="74" t="s">
        <v>58</v>
      </c>
      <c r="F31" s="88" t="s">
        <v>160</v>
      </c>
      <c r="G31" s="85" t="s">
        <v>157</v>
      </c>
      <c r="H31" s="82">
        <v>5837.82</v>
      </c>
      <c r="I31" s="82">
        <v>2376.84</v>
      </c>
      <c r="J31" s="82">
        <v>2388.34</v>
      </c>
      <c r="K31" s="82">
        <v>122</v>
      </c>
      <c r="L31" s="82">
        <f t="shared" si="1"/>
        <v>4887.18</v>
      </c>
      <c r="M31" s="82">
        <v>215</v>
      </c>
      <c r="N31" s="86">
        <v>0</v>
      </c>
      <c r="O31" s="82">
        <v>53478.7</v>
      </c>
      <c r="P31" s="82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30" customHeight="1">
      <c r="A32" s="78">
        <v>26</v>
      </c>
      <c r="B32" s="83" t="s">
        <v>161</v>
      </c>
      <c r="C32" s="73" t="s">
        <v>162</v>
      </c>
      <c r="D32" s="73" t="s">
        <v>163</v>
      </c>
      <c r="E32" s="74" t="s">
        <v>58</v>
      </c>
      <c r="F32" s="84" t="s">
        <v>164</v>
      </c>
      <c r="G32" s="88" t="s">
        <v>60</v>
      </c>
      <c r="H32" s="82">
        <v>6669.88</v>
      </c>
      <c r="I32" s="82">
        <v>144.63999999999999</v>
      </c>
      <c r="J32" s="82">
        <v>805.48</v>
      </c>
      <c r="K32" s="82">
        <v>200</v>
      </c>
      <c r="L32" s="82">
        <f t="shared" si="1"/>
        <v>1150.1199999999999</v>
      </c>
      <c r="M32" s="82">
        <v>91.41</v>
      </c>
      <c r="N32" s="86">
        <v>0</v>
      </c>
      <c r="O32" s="82">
        <v>43231.46</v>
      </c>
      <c r="P32" s="82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30" customHeight="1">
      <c r="A33" s="78">
        <v>27</v>
      </c>
      <c r="B33" s="83" t="s">
        <v>165</v>
      </c>
      <c r="C33" s="73" t="s">
        <v>166</v>
      </c>
      <c r="D33" s="73" t="s">
        <v>167</v>
      </c>
      <c r="E33" s="74" t="s">
        <v>168</v>
      </c>
      <c r="F33" s="84" t="s">
        <v>169</v>
      </c>
      <c r="G33" s="85" t="s">
        <v>170</v>
      </c>
      <c r="H33" s="82">
        <v>11205.66</v>
      </c>
      <c r="I33" s="82">
        <v>0</v>
      </c>
      <c r="J33" s="82">
        <v>2979.14</v>
      </c>
      <c r="K33" s="82">
        <v>141</v>
      </c>
      <c r="L33" s="82">
        <f t="shared" si="1"/>
        <v>3120.14</v>
      </c>
      <c r="M33" s="82">
        <v>100</v>
      </c>
      <c r="N33" s="86">
        <v>0</v>
      </c>
      <c r="O33" s="81">
        <v>31540.75</v>
      </c>
      <c r="P33" s="82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30" customHeight="1">
      <c r="A34" s="78">
        <v>28</v>
      </c>
      <c r="B34" s="83" t="s">
        <v>171</v>
      </c>
      <c r="C34" s="73" t="s">
        <v>172</v>
      </c>
      <c r="D34" s="73" t="s">
        <v>173</v>
      </c>
      <c r="E34" s="74" t="s">
        <v>174</v>
      </c>
      <c r="F34" s="84" t="s">
        <v>175</v>
      </c>
      <c r="G34" s="88" t="s">
        <v>60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6">
        <v>3000</v>
      </c>
      <c r="O34" s="81">
        <v>17393.400000000001</v>
      </c>
      <c r="P34" s="82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30" customHeight="1">
      <c r="A35" s="78">
        <v>29</v>
      </c>
      <c r="B35" s="83" t="s">
        <v>176</v>
      </c>
      <c r="C35" s="73" t="s">
        <v>177</v>
      </c>
      <c r="D35" s="73" t="s">
        <v>178</v>
      </c>
      <c r="E35" s="74" t="s">
        <v>58</v>
      </c>
      <c r="F35" s="84" t="s">
        <v>179</v>
      </c>
      <c r="G35" s="88" t="s">
        <v>60</v>
      </c>
      <c r="H35" s="82">
        <v>2665.29</v>
      </c>
      <c r="I35" s="82">
        <v>837</v>
      </c>
      <c r="J35" s="82">
        <v>914.29</v>
      </c>
      <c r="K35" s="82">
        <v>291.70999999999998</v>
      </c>
      <c r="L35" s="82">
        <f t="shared" ref="L35" si="2">SUM(I35:K35)</f>
        <v>2043</v>
      </c>
      <c r="M35" s="82">
        <v>343</v>
      </c>
      <c r="N35" s="86">
        <v>0</v>
      </c>
      <c r="O35" s="81">
        <v>23439.83</v>
      </c>
      <c r="P35" s="82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30" customHeight="1">
      <c r="A36" s="78">
        <v>30</v>
      </c>
      <c r="B36" s="83" t="s">
        <v>180</v>
      </c>
      <c r="C36" s="73" t="s">
        <v>181</v>
      </c>
      <c r="D36" s="73" t="s">
        <v>182</v>
      </c>
      <c r="E36" s="74" t="s">
        <v>58</v>
      </c>
      <c r="F36" s="88" t="s">
        <v>183</v>
      </c>
      <c r="G36" s="85" t="s">
        <v>184</v>
      </c>
      <c r="H36" s="81">
        <v>26000</v>
      </c>
      <c r="I36" s="81">
        <v>3050</v>
      </c>
      <c r="J36" s="81">
        <v>0</v>
      </c>
      <c r="K36" s="82">
        <v>950</v>
      </c>
      <c r="L36" s="82">
        <f t="shared" ref="L36:L69" si="3">SUM(I36:K36)</f>
        <v>4000</v>
      </c>
      <c r="M36" s="82">
        <v>475</v>
      </c>
      <c r="N36" s="86">
        <v>0</v>
      </c>
      <c r="O36" s="82">
        <v>115467.19</v>
      </c>
      <c r="P36" s="82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30" customHeight="1">
      <c r="A37" s="78">
        <v>31</v>
      </c>
      <c r="B37" s="83" t="s">
        <v>185</v>
      </c>
      <c r="C37" s="73" t="s">
        <v>186</v>
      </c>
      <c r="D37" s="73" t="s">
        <v>187</v>
      </c>
      <c r="E37" s="74" t="s">
        <v>58</v>
      </c>
      <c r="F37" s="84" t="s">
        <v>188</v>
      </c>
      <c r="G37" s="85" t="s">
        <v>157</v>
      </c>
      <c r="H37" s="82">
        <v>8688.5</v>
      </c>
      <c r="I37" s="82">
        <v>1481.5</v>
      </c>
      <c r="J37" s="82">
        <v>438</v>
      </c>
      <c r="K37" s="82">
        <v>172</v>
      </c>
      <c r="L37" s="82">
        <f t="shared" si="3"/>
        <v>2091.5</v>
      </c>
      <c r="M37" s="82">
        <v>82</v>
      </c>
      <c r="N37" s="86">
        <v>0</v>
      </c>
      <c r="O37" s="82">
        <v>43525.78</v>
      </c>
      <c r="P37" s="82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30" customHeight="1">
      <c r="A38" s="78">
        <v>32</v>
      </c>
      <c r="B38" s="83" t="s">
        <v>189</v>
      </c>
      <c r="C38" s="73" t="s">
        <v>362</v>
      </c>
      <c r="D38" s="73" t="s">
        <v>190</v>
      </c>
      <c r="E38" s="74" t="s">
        <v>58</v>
      </c>
      <c r="F38" s="84" t="s">
        <v>191</v>
      </c>
      <c r="G38" s="88" t="s">
        <v>367</v>
      </c>
      <c r="H38" s="82">
        <v>22906.9</v>
      </c>
      <c r="I38" s="82">
        <v>1483.8</v>
      </c>
      <c r="J38" s="82">
        <v>4345.92</v>
      </c>
      <c r="K38" s="82">
        <v>759.38</v>
      </c>
      <c r="L38" s="82">
        <f t="shared" si="3"/>
        <v>6589.1</v>
      </c>
      <c r="M38" s="82">
        <v>144</v>
      </c>
      <c r="N38" s="86">
        <v>0</v>
      </c>
      <c r="O38" s="82">
        <v>127722.98</v>
      </c>
      <c r="P38" s="82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30" customHeight="1">
      <c r="A39" s="78">
        <v>33</v>
      </c>
      <c r="B39" s="83" t="s">
        <v>192</v>
      </c>
      <c r="C39" s="73" t="s">
        <v>193</v>
      </c>
      <c r="D39" s="73" t="s">
        <v>194</v>
      </c>
      <c r="E39" s="74" t="s">
        <v>58</v>
      </c>
      <c r="F39" s="84" t="s">
        <v>195</v>
      </c>
      <c r="G39" s="85" t="s">
        <v>65</v>
      </c>
      <c r="H39" s="81">
        <v>5258</v>
      </c>
      <c r="I39" s="81">
        <v>1215</v>
      </c>
      <c r="J39" s="81">
        <v>182</v>
      </c>
      <c r="K39" s="81">
        <v>57</v>
      </c>
      <c r="L39" s="82">
        <f t="shared" si="3"/>
        <v>1454</v>
      </c>
      <c r="M39" s="82">
        <v>89</v>
      </c>
      <c r="N39" s="86">
        <v>0</v>
      </c>
      <c r="O39" s="82">
        <v>27181.360000000001</v>
      </c>
      <c r="P39" s="82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30" customHeight="1">
      <c r="A40" s="78">
        <v>34</v>
      </c>
      <c r="B40" s="83" t="s">
        <v>196</v>
      </c>
      <c r="C40" s="73" t="s">
        <v>363</v>
      </c>
      <c r="D40" s="73" t="s">
        <v>197</v>
      </c>
      <c r="E40" s="74" t="s">
        <v>58</v>
      </c>
      <c r="F40" s="89" t="s">
        <v>198</v>
      </c>
      <c r="G40" s="88" t="s">
        <v>368</v>
      </c>
      <c r="H40" s="82">
        <v>10441</v>
      </c>
      <c r="I40" s="82">
        <v>788</v>
      </c>
      <c r="J40" s="82">
        <v>4113</v>
      </c>
      <c r="K40" s="82">
        <v>258</v>
      </c>
      <c r="L40" s="82">
        <f t="shared" si="3"/>
        <v>5159</v>
      </c>
      <c r="M40" s="82">
        <v>158.84</v>
      </c>
      <c r="N40" s="86">
        <v>0</v>
      </c>
      <c r="O40" s="82">
        <v>74652.02</v>
      </c>
      <c r="P40" s="82">
        <v>0</v>
      </c>
    </row>
    <row r="41" spans="1:63" ht="30" customHeight="1">
      <c r="A41" s="78">
        <v>35</v>
      </c>
      <c r="B41" s="83" t="s">
        <v>199</v>
      </c>
      <c r="C41" s="73" t="s">
        <v>200</v>
      </c>
      <c r="D41" s="73" t="s">
        <v>201</v>
      </c>
      <c r="E41" s="74" t="s">
        <v>58</v>
      </c>
      <c r="F41" s="89" t="s">
        <v>202</v>
      </c>
      <c r="G41" s="85" t="s">
        <v>203</v>
      </c>
      <c r="H41" s="82">
        <v>10204.35</v>
      </c>
      <c r="I41" s="81">
        <v>3619.15</v>
      </c>
      <c r="J41" s="82">
        <v>5373.39</v>
      </c>
      <c r="K41" s="86">
        <v>834</v>
      </c>
      <c r="L41" s="86">
        <f t="shared" si="3"/>
        <v>9826.5400000000009</v>
      </c>
      <c r="M41" s="82">
        <v>163.84</v>
      </c>
      <c r="N41" s="86">
        <v>0</v>
      </c>
      <c r="O41" s="82">
        <v>104427.81</v>
      </c>
      <c r="P41" s="82">
        <v>0</v>
      </c>
    </row>
    <row r="42" spans="1:63" ht="30" customHeight="1">
      <c r="A42" s="78">
        <v>36</v>
      </c>
      <c r="B42" s="83" t="s">
        <v>204</v>
      </c>
      <c r="C42" s="73" t="s">
        <v>205</v>
      </c>
      <c r="D42" s="73" t="s">
        <v>206</v>
      </c>
      <c r="E42" s="74" t="s">
        <v>58</v>
      </c>
      <c r="F42" s="89" t="s">
        <v>207</v>
      </c>
      <c r="G42" s="85" t="s">
        <v>65</v>
      </c>
      <c r="H42" s="82">
        <v>11583</v>
      </c>
      <c r="I42" s="82">
        <v>1477</v>
      </c>
      <c r="J42" s="82">
        <v>1701</v>
      </c>
      <c r="K42" s="82">
        <v>139</v>
      </c>
      <c r="L42" s="82">
        <f t="shared" si="3"/>
        <v>3317</v>
      </c>
      <c r="M42" s="82">
        <v>118</v>
      </c>
      <c r="N42" s="86">
        <v>0</v>
      </c>
      <c r="O42" s="82">
        <v>63069.49</v>
      </c>
      <c r="P42" s="82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30" customHeight="1">
      <c r="A43" s="78">
        <v>37</v>
      </c>
      <c r="B43" s="83" t="s">
        <v>208</v>
      </c>
      <c r="C43" s="73" t="s">
        <v>209</v>
      </c>
      <c r="D43" s="73" t="s">
        <v>210</v>
      </c>
      <c r="E43" s="74" t="s">
        <v>58</v>
      </c>
      <c r="F43" s="89" t="s">
        <v>211</v>
      </c>
      <c r="G43" s="88" t="s">
        <v>60</v>
      </c>
      <c r="H43" s="82">
        <v>9711.8700000000008</v>
      </c>
      <c r="I43" s="82">
        <v>97.33</v>
      </c>
      <c r="J43" s="82">
        <v>837.21</v>
      </c>
      <c r="K43" s="82">
        <v>87.99</v>
      </c>
      <c r="L43" s="82">
        <f t="shared" si="3"/>
        <v>1022.5300000000001</v>
      </c>
      <c r="M43" s="82">
        <v>74.95</v>
      </c>
      <c r="N43" s="86">
        <v>0</v>
      </c>
      <c r="O43" s="82">
        <v>41492.26</v>
      </c>
      <c r="P43" s="82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30" customHeight="1">
      <c r="A44" s="78">
        <v>38</v>
      </c>
      <c r="B44" s="83" t="s">
        <v>212</v>
      </c>
      <c r="C44" s="73" t="s">
        <v>213</v>
      </c>
      <c r="D44" s="73" t="s">
        <v>214</v>
      </c>
      <c r="E44" s="74" t="s">
        <v>58</v>
      </c>
      <c r="F44" s="89" t="s">
        <v>215</v>
      </c>
      <c r="G44" s="88" t="s">
        <v>60</v>
      </c>
      <c r="H44" s="82">
        <v>8322</v>
      </c>
      <c r="I44" s="82">
        <v>479</v>
      </c>
      <c r="J44" s="82">
        <v>1780</v>
      </c>
      <c r="K44" s="82">
        <v>371</v>
      </c>
      <c r="L44" s="82">
        <f t="shared" si="3"/>
        <v>2630</v>
      </c>
      <c r="M44" s="82">
        <v>72.13</v>
      </c>
      <c r="N44" s="86">
        <v>0</v>
      </c>
      <c r="O44" s="82">
        <v>48341.49</v>
      </c>
      <c r="P44" s="82"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30" customHeight="1">
      <c r="A45" s="78">
        <v>39</v>
      </c>
      <c r="B45" s="83" t="s">
        <v>216</v>
      </c>
      <c r="C45" s="73" t="s">
        <v>217</v>
      </c>
      <c r="D45" s="73" t="s">
        <v>218</v>
      </c>
      <c r="E45" s="74" t="s">
        <v>58</v>
      </c>
      <c r="F45" s="89" t="s">
        <v>219</v>
      </c>
      <c r="G45" s="88" t="s">
        <v>60</v>
      </c>
      <c r="H45" s="82">
        <v>6026.13</v>
      </c>
      <c r="I45" s="82">
        <v>1251.9000000000001</v>
      </c>
      <c r="J45" s="82">
        <v>403.65</v>
      </c>
      <c r="K45" s="82">
        <v>211.36</v>
      </c>
      <c r="L45" s="82">
        <f t="shared" si="3"/>
        <v>1866.9100000000003</v>
      </c>
      <c r="M45" s="82">
        <v>51.7</v>
      </c>
      <c r="N45" s="86">
        <v>0</v>
      </c>
      <c r="O45" s="82">
        <v>32971.75</v>
      </c>
      <c r="P45" s="82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30" customHeight="1">
      <c r="A46" s="78">
        <v>40</v>
      </c>
      <c r="B46" s="83" t="s">
        <v>220</v>
      </c>
      <c r="C46" s="73" t="s">
        <v>221</v>
      </c>
      <c r="D46" s="73" t="s">
        <v>222</v>
      </c>
      <c r="E46" s="74" t="s">
        <v>58</v>
      </c>
      <c r="F46" s="89" t="s">
        <v>223</v>
      </c>
      <c r="G46" s="88" t="s">
        <v>60</v>
      </c>
      <c r="H46" s="82">
        <v>6155</v>
      </c>
      <c r="I46" s="82">
        <v>527</v>
      </c>
      <c r="J46" s="82">
        <v>785</v>
      </c>
      <c r="K46" s="82">
        <v>142</v>
      </c>
      <c r="L46" s="82">
        <f t="shared" si="3"/>
        <v>1454</v>
      </c>
      <c r="M46" s="82">
        <v>55.78</v>
      </c>
      <c r="N46" s="86">
        <v>0</v>
      </c>
      <c r="O46" s="82">
        <v>31627.08</v>
      </c>
      <c r="P46" s="82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30" customHeight="1">
      <c r="A47" s="78">
        <v>41</v>
      </c>
      <c r="B47" s="83" t="s">
        <v>224</v>
      </c>
      <c r="C47" s="73" t="s">
        <v>225</v>
      </c>
      <c r="D47" s="73" t="s">
        <v>226</v>
      </c>
      <c r="E47" s="74" t="s">
        <v>168</v>
      </c>
      <c r="F47" s="89" t="s">
        <v>227</v>
      </c>
      <c r="G47" s="88" t="s">
        <v>60</v>
      </c>
      <c r="H47" s="82">
        <v>5600.31</v>
      </c>
      <c r="I47" s="82">
        <v>2496.75</v>
      </c>
      <c r="J47" s="82">
        <v>428</v>
      </c>
      <c r="K47" s="82">
        <v>19.940000000000001</v>
      </c>
      <c r="L47" s="82">
        <f t="shared" si="3"/>
        <v>2944.69</v>
      </c>
      <c r="M47" s="82">
        <v>47.98</v>
      </c>
      <c r="N47" s="86">
        <v>0</v>
      </c>
      <c r="O47" s="82">
        <v>18708.68</v>
      </c>
      <c r="P47" s="82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30" customHeight="1">
      <c r="A48" s="78">
        <v>42</v>
      </c>
      <c r="B48" s="83" t="s">
        <v>228</v>
      </c>
      <c r="C48" s="73" t="s">
        <v>229</v>
      </c>
      <c r="D48" s="73" t="s">
        <v>230</v>
      </c>
      <c r="E48" s="74" t="s">
        <v>58</v>
      </c>
      <c r="F48" s="89" t="s">
        <v>231</v>
      </c>
      <c r="G48" s="88" t="s">
        <v>60</v>
      </c>
      <c r="H48" s="82">
        <v>12210</v>
      </c>
      <c r="I48" s="82">
        <v>67</v>
      </c>
      <c r="J48" s="82">
        <v>2218</v>
      </c>
      <c r="K48" s="82">
        <v>315.70999999999998</v>
      </c>
      <c r="L48" s="82">
        <f t="shared" ref="L48" si="4">SUM(I48:K48)</f>
        <v>2600.71</v>
      </c>
      <c r="M48" s="82">
        <v>89.65</v>
      </c>
      <c r="N48" s="86">
        <v>0</v>
      </c>
      <c r="O48" s="82">
        <v>62434.06</v>
      </c>
      <c r="P48" s="82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30" customHeight="1">
      <c r="A49" s="78">
        <v>43</v>
      </c>
      <c r="B49" s="83" t="s">
        <v>232</v>
      </c>
      <c r="C49" s="73" t="s">
        <v>233</v>
      </c>
      <c r="D49" s="73" t="s">
        <v>234</v>
      </c>
      <c r="E49" s="74" t="s">
        <v>58</v>
      </c>
      <c r="F49" s="89" t="s">
        <v>235</v>
      </c>
      <c r="G49" s="88" t="s">
        <v>60</v>
      </c>
      <c r="H49" s="82">
        <v>9486</v>
      </c>
      <c r="I49" s="82">
        <v>2997</v>
      </c>
      <c r="J49" s="82">
        <v>1356</v>
      </c>
      <c r="K49" s="82">
        <v>164</v>
      </c>
      <c r="L49" s="82">
        <f t="shared" ref="L49:L50" si="5">SUM(I49:K49)</f>
        <v>4517</v>
      </c>
      <c r="M49" s="82">
        <v>84.2</v>
      </c>
      <c r="N49" s="86">
        <v>0</v>
      </c>
      <c r="O49" s="82">
        <v>62115.6</v>
      </c>
      <c r="P49" s="82"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30" customHeight="1">
      <c r="A50" s="78">
        <v>44</v>
      </c>
      <c r="B50" s="83" t="s">
        <v>236</v>
      </c>
      <c r="C50" s="73" t="s">
        <v>237</v>
      </c>
      <c r="D50" s="73" t="s">
        <v>238</v>
      </c>
      <c r="E50" s="74" t="s">
        <v>58</v>
      </c>
      <c r="F50" s="84" t="s">
        <v>239</v>
      </c>
      <c r="G50" s="88" t="s">
        <v>60</v>
      </c>
      <c r="H50" s="82">
        <v>3595.18</v>
      </c>
      <c r="I50" s="82">
        <v>0</v>
      </c>
      <c r="J50" s="82">
        <v>255.82</v>
      </c>
      <c r="K50" s="82">
        <v>0</v>
      </c>
      <c r="L50" s="82">
        <f t="shared" si="5"/>
        <v>255.82</v>
      </c>
      <c r="M50" s="82">
        <v>31.52</v>
      </c>
      <c r="N50" s="86">
        <v>0</v>
      </c>
      <c r="O50" s="82">
        <v>14482.51</v>
      </c>
      <c r="P50" s="82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30" customHeight="1">
      <c r="A51" s="78">
        <v>45</v>
      </c>
      <c r="B51" s="83" t="s">
        <v>240</v>
      </c>
      <c r="C51" s="73" t="s">
        <v>241</v>
      </c>
      <c r="D51" s="73" t="s">
        <v>242</v>
      </c>
      <c r="E51" s="74" t="s">
        <v>58</v>
      </c>
      <c r="F51" s="84" t="s">
        <v>243</v>
      </c>
      <c r="G51" s="85" t="s">
        <v>369</v>
      </c>
      <c r="H51" s="82">
        <v>11465</v>
      </c>
      <c r="I51" s="82">
        <v>938.3</v>
      </c>
      <c r="J51" s="82">
        <v>1839.05</v>
      </c>
      <c r="K51" s="81">
        <v>267.05</v>
      </c>
      <c r="L51" s="82">
        <f t="shared" si="3"/>
        <v>3044.4</v>
      </c>
      <c r="M51" s="82">
        <v>103.15</v>
      </c>
      <c r="N51" s="86">
        <v>0</v>
      </c>
      <c r="O51" s="82">
        <v>179065.31</v>
      </c>
      <c r="P51" s="82"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30" customHeight="1">
      <c r="A52" s="78">
        <v>46</v>
      </c>
      <c r="B52" s="83" t="s">
        <v>244</v>
      </c>
      <c r="C52" s="73" t="s">
        <v>245</v>
      </c>
      <c r="D52" s="73" t="s">
        <v>246</v>
      </c>
      <c r="E52" s="74" t="s">
        <v>58</v>
      </c>
      <c r="F52" s="84" t="s">
        <v>247</v>
      </c>
      <c r="G52" s="88" t="s">
        <v>60</v>
      </c>
      <c r="H52" s="82">
        <v>6828.36</v>
      </c>
      <c r="I52" s="82">
        <v>547.05999999999995</v>
      </c>
      <c r="J52" s="82">
        <v>872.56</v>
      </c>
      <c r="K52" s="81">
        <v>112.93</v>
      </c>
      <c r="L52" s="82">
        <f t="shared" si="3"/>
        <v>1532.55</v>
      </c>
      <c r="M52" s="82">
        <v>50.15</v>
      </c>
      <c r="N52" s="86">
        <v>0</v>
      </c>
      <c r="O52" s="82">
        <v>34537.65</v>
      </c>
      <c r="P52" s="82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30" customHeight="1">
      <c r="A53" s="78">
        <v>47</v>
      </c>
      <c r="B53" s="83" t="s">
        <v>248</v>
      </c>
      <c r="C53" s="73" t="s">
        <v>249</v>
      </c>
      <c r="D53" s="73" t="s">
        <v>250</v>
      </c>
      <c r="E53" s="74" t="s">
        <v>58</v>
      </c>
      <c r="F53" s="84" t="s">
        <v>251</v>
      </c>
      <c r="G53" s="88" t="s">
        <v>60</v>
      </c>
      <c r="H53" s="82">
        <v>8203.99</v>
      </c>
      <c r="I53" s="82">
        <v>1609.82</v>
      </c>
      <c r="J53" s="82">
        <v>766.53</v>
      </c>
      <c r="K53" s="81">
        <v>165.11</v>
      </c>
      <c r="L53" s="82">
        <f t="shared" si="3"/>
        <v>2541.46</v>
      </c>
      <c r="M53" s="82">
        <v>67.44</v>
      </c>
      <c r="N53" s="86">
        <v>0</v>
      </c>
      <c r="O53" s="82">
        <v>45068.7</v>
      </c>
      <c r="P53" s="82"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30" customHeight="1">
      <c r="A54" s="78">
        <v>48</v>
      </c>
      <c r="B54" s="83" t="s">
        <v>252</v>
      </c>
      <c r="C54" s="73" t="s">
        <v>253</v>
      </c>
      <c r="D54" s="73" t="s">
        <v>254</v>
      </c>
      <c r="E54" s="74" t="s">
        <v>168</v>
      </c>
      <c r="F54" s="84" t="s">
        <v>255</v>
      </c>
      <c r="G54" s="85" t="s">
        <v>256</v>
      </c>
      <c r="H54" s="82">
        <v>11677.66</v>
      </c>
      <c r="I54" s="82">
        <v>461.06</v>
      </c>
      <c r="J54" s="82">
        <v>110.63</v>
      </c>
      <c r="K54" s="81">
        <v>0</v>
      </c>
      <c r="L54" s="82">
        <f t="shared" si="3"/>
        <v>571.69000000000005</v>
      </c>
      <c r="M54" s="82">
        <v>70</v>
      </c>
      <c r="N54" s="86">
        <v>0</v>
      </c>
      <c r="O54" s="82">
        <v>132451.85</v>
      </c>
      <c r="P54" s="82"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30" customHeight="1">
      <c r="A55" s="78">
        <v>49</v>
      </c>
      <c r="B55" s="83" t="s">
        <v>257</v>
      </c>
      <c r="C55" s="73" t="s">
        <v>258</v>
      </c>
      <c r="D55" s="73" t="s">
        <v>259</v>
      </c>
      <c r="E55" s="74" t="s">
        <v>77</v>
      </c>
      <c r="F55" s="84" t="s">
        <v>260</v>
      </c>
      <c r="G55" s="88" t="s">
        <v>60</v>
      </c>
      <c r="H55" s="82">
        <v>298.45999999999998</v>
      </c>
      <c r="I55" s="82">
        <v>173.95</v>
      </c>
      <c r="J55" s="82">
        <v>320.85000000000002</v>
      </c>
      <c r="K55" s="81">
        <v>166.97</v>
      </c>
      <c r="L55" s="82">
        <f t="shared" si="3"/>
        <v>661.77</v>
      </c>
      <c r="M55" s="82">
        <v>0</v>
      </c>
      <c r="N55" s="86">
        <v>0</v>
      </c>
      <c r="O55" s="82">
        <v>5813.25</v>
      </c>
      <c r="P55" s="82"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30" customHeight="1">
      <c r="A56" s="78">
        <v>50</v>
      </c>
      <c r="B56" s="83" t="s">
        <v>257</v>
      </c>
      <c r="C56" s="73" t="s">
        <v>261</v>
      </c>
      <c r="D56" s="73" t="s">
        <v>262</v>
      </c>
      <c r="E56" s="74" t="s">
        <v>58</v>
      </c>
      <c r="F56" s="84" t="s">
        <v>263</v>
      </c>
      <c r="G56" s="88" t="s">
        <v>60</v>
      </c>
      <c r="H56" s="82">
        <v>8619.5</v>
      </c>
      <c r="I56" s="82">
        <v>1177.9000000000001</v>
      </c>
      <c r="J56" s="82">
        <v>450.2</v>
      </c>
      <c r="K56" s="81">
        <v>17.399999999999999</v>
      </c>
      <c r="L56" s="82">
        <f t="shared" si="3"/>
        <v>1645.5000000000002</v>
      </c>
      <c r="M56" s="82">
        <v>101</v>
      </c>
      <c r="N56" s="86">
        <v>0</v>
      </c>
      <c r="O56" s="82">
        <v>40425.620000000003</v>
      </c>
      <c r="P56" s="82">
        <v>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85.5" customHeight="1">
      <c r="A57" s="90"/>
      <c r="B57" s="91"/>
      <c r="C57" s="92"/>
      <c r="D57" s="92"/>
      <c r="E57" s="93"/>
      <c r="F57" s="94"/>
      <c r="G57" s="95"/>
      <c r="H57" s="96"/>
      <c r="I57" s="96"/>
      <c r="J57" s="96"/>
      <c r="K57" s="97"/>
      <c r="L57" s="96"/>
      <c r="M57" s="96"/>
      <c r="N57" s="98"/>
      <c r="O57" s="96"/>
      <c r="P57" s="9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85.5" customHeight="1">
      <c r="A58" s="90"/>
      <c r="B58" s="91"/>
      <c r="C58" s="92"/>
      <c r="D58" s="92"/>
      <c r="E58" s="93"/>
      <c r="F58" s="94"/>
      <c r="G58" s="95"/>
      <c r="H58" s="96"/>
      <c r="I58" s="96"/>
      <c r="J58" s="96"/>
      <c r="K58" s="97"/>
      <c r="L58" s="96"/>
      <c r="M58" s="96"/>
      <c r="N58" s="98"/>
      <c r="O58" s="96"/>
      <c r="P58" s="9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85.5" customHeight="1">
      <c r="A59" s="90"/>
      <c r="B59" s="91"/>
      <c r="C59" s="92"/>
      <c r="D59" s="92"/>
      <c r="E59" s="93"/>
      <c r="F59" s="94"/>
      <c r="G59" s="95"/>
      <c r="H59" s="96"/>
      <c r="I59" s="96"/>
      <c r="J59" s="96"/>
      <c r="K59" s="97"/>
      <c r="L59" s="96"/>
      <c r="M59" s="96"/>
      <c r="N59" s="98"/>
      <c r="O59" s="96"/>
      <c r="P59" s="96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85.5" customHeight="1">
      <c r="A60" s="90"/>
      <c r="B60" s="91"/>
      <c r="C60" s="92"/>
      <c r="D60" s="92"/>
      <c r="E60" s="93"/>
      <c r="F60" s="94"/>
      <c r="G60" s="95"/>
      <c r="H60" s="96"/>
      <c r="I60" s="96"/>
      <c r="J60" s="96"/>
      <c r="K60" s="97"/>
      <c r="L60" s="96"/>
      <c r="M60" s="96"/>
      <c r="N60" s="98"/>
      <c r="O60" s="96"/>
      <c r="P60" s="96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57.19999999999999" customHeight="1">
      <c r="A61" s="130" t="s">
        <v>373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1:63" ht="78" customHeight="1">
      <c r="A62" s="51" t="s">
        <v>2</v>
      </c>
      <c r="B62" s="50" t="s">
        <v>3</v>
      </c>
      <c r="C62" s="50" t="s">
        <v>4</v>
      </c>
      <c r="D62" s="50" t="s">
        <v>5</v>
      </c>
      <c r="E62" s="51" t="s">
        <v>6</v>
      </c>
      <c r="F62" s="51" t="s">
        <v>7</v>
      </c>
      <c r="G62" s="52" t="s">
        <v>8</v>
      </c>
      <c r="H62" s="52" t="s">
        <v>9</v>
      </c>
      <c r="I62" s="52" t="s">
        <v>10</v>
      </c>
      <c r="J62" s="52" t="s">
        <v>35</v>
      </c>
      <c r="K62" s="52" t="s">
        <v>36</v>
      </c>
      <c r="L62" s="52" t="s">
        <v>11</v>
      </c>
      <c r="M62" s="52" t="s">
        <v>12</v>
      </c>
      <c r="N62" s="52" t="s">
        <v>37</v>
      </c>
      <c r="O62" s="53" t="s">
        <v>38</v>
      </c>
      <c r="P62" s="29" t="s">
        <v>39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05.75" customHeight="1">
      <c r="A63" s="99" t="s">
        <v>40</v>
      </c>
      <c r="B63" s="60" t="s">
        <v>41</v>
      </c>
      <c r="C63" s="99" t="s">
        <v>42</v>
      </c>
      <c r="D63" s="99" t="s">
        <v>43</v>
      </c>
      <c r="E63" s="99" t="s">
        <v>44</v>
      </c>
      <c r="F63" s="99" t="s">
        <v>45</v>
      </c>
      <c r="G63" s="99" t="s">
        <v>46</v>
      </c>
      <c r="H63" s="99" t="s">
        <v>47</v>
      </c>
      <c r="I63" s="99" t="s">
        <v>48</v>
      </c>
      <c r="J63" s="99" t="s">
        <v>49</v>
      </c>
      <c r="K63" s="99" t="s">
        <v>50</v>
      </c>
      <c r="L63" s="99" t="s">
        <v>51</v>
      </c>
      <c r="M63" s="99" t="s">
        <v>52</v>
      </c>
      <c r="N63" s="99" t="s">
        <v>53</v>
      </c>
      <c r="O63" s="99" t="s">
        <v>54</v>
      </c>
      <c r="P63" s="99" t="s">
        <v>354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30" customHeight="1">
      <c r="A64" s="78">
        <v>51</v>
      </c>
      <c r="B64" s="83" t="s">
        <v>264</v>
      </c>
      <c r="C64" s="73" t="s">
        <v>265</v>
      </c>
      <c r="D64" s="73" t="s">
        <v>266</v>
      </c>
      <c r="E64" s="74" t="s">
        <v>58</v>
      </c>
      <c r="F64" s="84" t="s">
        <v>267</v>
      </c>
      <c r="G64" s="88" t="s">
        <v>60</v>
      </c>
      <c r="H64" s="82">
        <v>13587.25</v>
      </c>
      <c r="I64" s="82">
        <v>2575.98</v>
      </c>
      <c r="J64" s="82">
        <v>347.49</v>
      </c>
      <c r="K64" s="81">
        <v>80.28</v>
      </c>
      <c r="L64" s="82">
        <f t="shared" si="3"/>
        <v>3003.7500000000005</v>
      </c>
      <c r="M64" s="82">
        <v>87.85</v>
      </c>
      <c r="N64" s="86">
        <v>0</v>
      </c>
      <c r="O64" s="82">
        <v>65505.02</v>
      </c>
      <c r="P64" s="82"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30" customHeight="1">
      <c r="A65" s="78">
        <v>52</v>
      </c>
      <c r="B65" s="83" t="s">
        <v>268</v>
      </c>
      <c r="C65" s="73" t="s">
        <v>269</v>
      </c>
      <c r="D65" s="73" t="s">
        <v>270</v>
      </c>
      <c r="E65" s="74" t="s">
        <v>58</v>
      </c>
      <c r="F65" s="84" t="s">
        <v>271</v>
      </c>
      <c r="G65" s="88" t="s">
        <v>60</v>
      </c>
      <c r="H65" s="82">
        <v>6345</v>
      </c>
      <c r="I65" s="82">
        <v>604.15</v>
      </c>
      <c r="J65" s="81">
        <v>366.85</v>
      </c>
      <c r="K65" s="82">
        <v>64</v>
      </c>
      <c r="L65" s="82">
        <f t="shared" si="3"/>
        <v>1035</v>
      </c>
      <c r="M65" s="82">
        <v>45.61</v>
      </c>
      <c r="N65" s="86">
        <v>0</v>
      </c>
      <c r="O65" s="81">
        <v>28902.99</v>
      </c>
      <c r="P65" s="82"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30" customHeight="1">
      <c r="A66" s="78">
        <v>53</v>
      </c>
      <c r="B66" s="83" t="s">
        <v>272</v>
      </c>
      <c r="C66" s="73" t="s">
        <v>273</v>
      </c>
      <c r="D66" s="73" t="s">
        <v>274</v>
      </c>
      <c r="E66" s="74" t="s">
        <v>58</v>
      </c>
      <c r="F66" s="84" t="s">
        <v>275</v>
      </c>
      <c r="G66" s="88" t="s">
        <v>60</v>
      </c>
      <c r="H66" s="82">
        <v>7512.2</v>
      </c>
      <c r="I66" s="82">
        <v>537</v>
      </c>
      <c r="J66" s="81">
        <v>400</v>
      </c>
      <c r="K66" s="82">
        <v>150</v>
      </c>
      <c r="L66" s="82">
        <f t="shared" si="3"/>
        <v>1087</v>
      </c>
      <c r="M66" s="82">
        <v>52.48</v>
      </c>
      <c r="N66" s="86">
        <v>0</v>
      </c>
      <c r="O66" s="81">
        <v>33494.33</v>
      </c>
      <c r="P66" s="82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30" customHeight="1">
      <c r="A67" s="78">
        <v>54</v>
      </c>
      <c r="B67" s="83" t="s">
        <v>276</v>
      </c>
      <c r="C67" s="73" t="s">
        <v>277</v>
      </c>
      <c r="D67" s="73" t="s">
        <v>278</v>
      </c>
      <c r="E67" s="74" t="s">
        <v>58</v>
      </c>
      <c r="F67" s="84" t="s">
        <v>279</v>
      </c>
      <c r="G67" s="88" t="s">
        <v>60</v>
      </c>
      <c r="H67" s="82">
        <v>7652</v>
      </c>
      <c r="I67" s="82">
        <v>560</v>
      </c>
      <c r="J67" s="81">
        <v>893</v>
      </c>
      <c r="K67" s="82">
        <v>108</v>
      </c>
      <c r="L67" s="82">
        <f t="shared" si="3"/>
        <v>1561</v>
      </c>
      <c r="M67" s="82">
        <v>54.55</v>
      </c>
      <c r="N67" s="86">
        <v>0</v>
      </c>
      <c r="O67" s="81">
        <v>37597.599999999999</v>
      </c>
      <c r="P67" s="82"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30" customHeight="1">
      <c r="A68" s="78">
        <v>55</v>
      </c>
      <c r="B68" s="83" t="s">
        <v>280</v>
      </c>
      <c r="C68" s="73" t="s">
        <v>281</v>
      </c>
      <c r="D68" s="73" t="s">
        <v>282</v>
      </c>
      <c r="E68" s="74" t="s">
        <v>58</v>
      </c>
      <c r="F68" s="84" t="s">
        <v>283</v>
      </c>
      <c r="G68" s="88" t="s">
        <v>60</v>
      </c>
      <c r="H68" s="82">
        <v>9293</v>
      </c>
      <c r="I68" s="82">
        <v>1140</v>
      </c>
      <c r="J68" s="82">
        <v>462</v>
      </c>
      <c r="K68" s="82">
        <v>121</v>
      </c>
      <c r="L68" s="82">
        <f t="shared" si="3"/>
        <v>1723</v>
      </c>
      <c r="M68" s="82">
        <v>68.540000000000006</v>
      </c>
      <c r="N68" s="86">
        <v>0</v>
      </c>
      <c r="O68" s="82">
        <v>43440.15</v>
      </c>
      <c r="P68" s="82">
        <v>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30" customHeight="1">
      <c r="A69" s="78">
        <v>56</v>
      </c>
      <c r="B69" s="83" t="s">
        <v>284</v>
      </c>
      <c r="C69" s="73" t="s">
        <v>285</v>
      </c>
      <c r="D69" s="73" t="s">
        <v>286</v>
      </c>
      <c r="E69" s="74" t="s">
        <v>58</v>
      </c>
      <c r="F69" s="84" t="s">
        <v>287</v>
      </c>
      <c r="G69" s="88" t="s">
        <v>60</v>
      </c>
      <c r="H69" s="82">
        <v>7112</v>
      </c>
      <c r="I69" s="82">
        <v>990</v>
      </c>
      <c r="J69" s="82">
        <v>392</v>
      </c>
      <c r="K69" s="82">
        <v>76</v>
      </c>
      <c r="L69" s="82">
        <f t="shared" si="3"/>
        <v>1458</v>
      </c>
      <c r="M69" s="82">
        <v>55</v>
      </c>
      <c r="N69" s="86">
        <v>0</v>
      </c>
      <c r="O69" s="82">
        <v>34095.18</v>
      </c>
      <c r="P69" s="82"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30" customHeight="1">
      <c r="A70" s="78">
        <v>57</v>
      </c>
      <c r="B70" s="83" t="s">
        <v>288</v>
      </c>
      <c r="C70" s="73" t="s">
        <v>289</v>
      </c>
      <c r="D70" s="73" t="s">
        <v>290</v>
      </c>
      <c r="E70" s="74" t="s">
        <v>58</v>
      </c>
      <c r="F70" s="84" t="s">
        <v>291</v>
      </c>
      <c r="G70" s="85" t="s">
        <v>65</v>
      </c>
      <c r="H70" s="82">
        <v>6590</v>
      </c>
      <c r="I70" s="82">
        <v>2279</v>
      </c>
      <c r="J70" s="82">
        <v>1065</v>
      </c>
      <c r="K70" s="82">
        <v>146</v>
      </c>
      <c r="L70" s="82">
        <f t="shared" ref="L70:L77" si="6">SUM(I70:K70)</f>
        <v>3490</v>
      </c>
      <c r="M70" s="82">
        <v>60.33</v>
      </c>
      <c r="N70" s="86">
        <v>0</v>
      </c>
      <c r="O70" s="82">
        <v>45491.72</v>
      </c>
      <c r="P70" s="82"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30" customHeight="1">
      <c r="A71" s="78">
        <v>58</v>
      </c>
      <c r="B71" s="83" t="s">
        <v>292</v>
      </c>
      <c r="C71" s="73" t="s">
        <v>293</v>
      </c>
      <c r="D71" s="73" t="s">
        <v>294</v>
      </c>
      <c r="E71" s="74" t="s">
        <v>58</v>
      </c>
      <c r="F71" s="84" t="s">
        <v>295</v>
      </c>
      <c r="G71" s="88" t="s">
        <v>60</v>
      </c>
      <c r="H71" s="82">
        <v>7246.5</v>
      </c>
      <c r="I71" s="82">
        <v>1085.7</v>
      </c>
      <c r="J71" s="82">
        <v>1351.4</v>
      </c>
      <c r="K71" s="82">
        <v>167.01</v>
      </c>
      <c r="L71" s="82">
        <f t="shared" si="6"/>
        <v>2604.1100000000006</v>
      </c>
      <c r="M71" s="82">
        <v>58</v>
      </c>
      <c r="N71" s="86">
        <v>0</v>
      </c>
      <c r="O71" s="82">
        <v>43231.46</v>
      </c>
      <c r="P71" s="82"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30" customHeight="1">
      <c r="A72" s="78">
        <v>59</v>
      </c>
      <c r="B72" s="83" t="s">
        <v>296</v>
      </c>
      <c r="C72" s="73" t="s">
        <v>297</v>
      </c>
      <c r="D72" s="73" t="s">
        <v>298</v>
      </c>
      <c r="E72" s="74" t="s">
        <v>58</v>
      </c>
      <c r="F72" s="84" t="s">
        <v>299</v>
      </c>
      <c r="G72" s="88" t="s">
        <v>60</v>
      </c>
      <c r="H72" s="82">
        <v>6973.82</v>
      </c>
      <c r="I72" s="82">
        <v>755.64</v>
      </c>
      <c r="J72" s="82">
        <v>566.42999999999995</v>
      </c>
      <c r="K72" s="82">
        <v>199.49</v>
      </c>
      <c r="L72" s="82">
        <f t="shared" si="6"/>
        <v>1521.56</v>
      </c>
      <c r="M72" s="82">
        <v>51.96</v>
      </c>
      <c r="N72" s="86">
        <v>0</v>
      </c>
      <c r="O72" s="82">
        <v>34556.9</v>
      </c>
      <c r="P72" s="82">
        <v>0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30" customHeight="1">
      <c r="A73" s="78">
        <v>60</v>
      </c>
      <c r="B73" s="83" t="s">
        <v>300</v>
      </c>
      <c r="C73" s="73"/>
      <c r="D73" s="73" t="s">
        <v>301</v>
      </c>
      <c r="E73" s="74" t="s">
        <v>58</v>
      </c>
      <c r="F73" s="84" t="s">
        <v>302</v>
      </c>
      <c r="G73" s="89" t="s">
        <v>361</v>
      </c>
      <c r="H73" s="82">
        <v>8364.4500000000007</v>
      </c>
      <c r="I73" s="82">
        <v>354.46</v>
      </c>
      <c r="J73" s="82">
        <v>359.7</v>
      </c>
      <c r="K73" s="82">
        <v>231.39</v>
      </c>
      <c r="L73" s="82">
        <f>(I73+J73+K73)</f>
        <v>945.55</v>
      </c>
      <c r="M73" s="82">
        <v>46.89</v>
      </c>
      <c r="N73" s="86">
        <v>0</v>
      </c>
      <c r="O73" s="82">
        <v>38648.86</v>
      </c>
      <c r="P73" s="82"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30" customHeight="1">
      <c r="A74" s="78">
        <v>61</v>
      </c>
      <c r="B74" s="83" t="s">
        <v>303</v>
      </c>
      <c r="C74" s="73" t="s">
        <v>304</v>
      </c>
      <c r="D74" s="73" t="s">
        <v>305</v>
      </c>
      <c r="E74" s="74" t="s">
        <v>58</v>
      </c>
      <c r="F74" s="84" t="s">
        <v>306</v>
      </c>
      <c r="G74" s="88" t="s">
        <v>60</v>
      </c>
      <c r="H74" s="82">
        <v>6572</v>
      </c>
      <c r="I74" s="82">
        <v>992</v>
      </c>
      <c r="J74" s="82">
        <v>661.75</v>
      </c>
      <c r="K74" s="82">
        <v>174.25</v>
      </c>
      <c r="L74" s="82">
        <f>SUM(I74:K74)</f>
        <v>1828</v>
      </c>
      <c r="M74" s="82">
        <v>56</v>
      </c>
      <c r="N74" s="86">
        <v>0</v>
      </c>
      <c r="O74" s="82">
        <v>35070.769999999997</v>
      </c>
      <c r="P74" s="82">
        <v>0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30" customHeight="1">
      <c r="A75" s="78">
        <v>62</v>
      </c>
      <c r="B75" s="83" t="s">
        <v>307</v>
      </c>
      <c r="C75" s="73" t="s">
        <v>308</v>
      </c>
      <c r="D75" s="73" t="s">
        <v>309</v>
      </c>
      <c r="E75" s="74" t="s">
        <v>58</v>
      </c>
      <c r="F75" s="84" t="s">
        <v>310</v>
      </c>
      <c r="G75" s="88" t="s">
        <v>60</v>
      </c>
      <c r="H75" s="82">
        <v>7615</v>
      </c>
      <c r="I75" s="82">
        <v>955</v>
      </c>
      <c r="J75" s="82">
        <v>360.8</v>
      </c>
      <c r="K75" s="82">
        <v>69.2</v>
      </c>
      <c r="L75" s="82">
        <f>SUM(I75:K75)</f>
        <v>1385</v>
      </c>
      <c r="M75" s="82">
        <v>58.78</v>
      </c>
      <c r="N75" s="86">
        <v>0</v>
      </c>
      <c r="O75" s="82">
        <v>35348.519999999997</v>
      </c>
      <c r="P75" s="82">
        <v>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30" customHeight="1">
      <c r="A76" s="78">
        <v>63</v>
      </c>
      <c r="B76" s="83" t="s">
        <v>311</v>
      </c>
      <c r="C76" s="73" t="s">
        <v>312</v>
      </c>
      <c r="D76" s="73" t="s">
        <v>313</v>
      </c>
      <c r="E76" s="74" t="s">
        <v>58</v>
      </c>
      <c r="F76" s="84" t="s">
        <v>314</v>
      </c>
      <c r="G76" s="88" t="s">
        <v>60</v>
      </c>
      <c r="H76" s="82">
        <v>11429.6</v>
      </c>
      <c r="I76" s="82">
        <v>1182.4000000000001</v>
      </c>
      <c r="J76" s="82">
        <v>402.6</v>
      </c>
      <c r="K76" s="82">
        <v>395.94</v>
      </c>
      <c r="L76" s="82">
        <f>SUM(I76:K76)</f>
        <v>1980.94</v>
      </c>
      <c r="M76" s="82">
        <v>79.180000000000007</v>
      </c>
      <c r="N76" s="86">
        <v>0</v>
      </c>
      <c r="O76" s="82">
        <v>52779.24</v>
      </c>
      <c r="P76" s="82"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30" customHeight="1">
      <c r="A77" s="78">
        <v>64</v>
      </c>
      <c r="B77" s="83" t="s">
        <v>315</v>
      </c>
      <c r="C77" s="73" t="s">
        <v>316</v>
      </c>
      <c r="D77" s="73" t="s">
        <v>317</v>
      </c>
      <c r="E77" s="74" t="s">
        <v>58</v>
      </c>
      <c r="F77" s="84" t="s">
        <v>318</v>
      </c>
      <c r="G77" s="85" t="s">
        <v>65</v>
      </c>
      <c r="H77" s="82">
        <v>7519</v>
      </c>
      <c r="I77" s="82">
        <v>1526</v>
      </c>
      <c r="J77" s="82">
        <v>1622</v>
      </c>
      <c r="K77" s="82">
        <v>313</v>
      </c>
      <c r="L77" s="82">
        <f t="shared" si="6"/>
        <v>3461</v>
      </c>
      <c r="M77" s="82">
        <v>61.74</v>
      </c>
      <c r="N77" s="86">
        <v>0</v>
      </c>
      <c r="O77" s="82">
        <v>49949.98</v>
      </c>
      <c r="P77" s="82">
        <v>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30" customHeight="1">
      <c r="A78" s="78">
        <v>65</v>
      </c>
      <c r="B78" s="83" t="s">
        <v>319</v>
      </c>
      <c r="C78" s="73" t="s">
        <v>320</v>
      </c>
      <c r="D78" s="73" t="s">
        <v>321</v>
      </c>
      <c r="E78" s="74" t="s">
        <v>58</v>
      </c>
      <c r="F78" s="84" t="s">
        <v>322</v>
      </c>
      <c r="G78" s="88" t="s">
        <v>60</v>
      </c>
      <c r="H78" s="81">
        <v>10456.68</v>
      </c>
      <c r="I78" s="81">
        <v>1865.6</v>
      </c>
      <c r="J78" s="81">
        <v>965.45</v>
      </c>
      <c r="K78" s="81">
        <v>203.22</v>
      </c>
      <c r="L78" s="82">
        <f>SUM(I78:K78)</f>
        <v>3034.27</v>
      </c>
      <c r="M78" s="82">
        <v>86.48</v>
      </c>
      <c r="N78" s="86">
        <v>0</v>
      </c>
      <c r="O78" s="82">
        <v>56218.93</v>
      </c>
      <c r="P78" s="82"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30" customHeight="1">
      <c r="A79" s="78">
        <v>66</v>
      </c>
      <c r="B79" s="83" t="s">
        <v>323</v>
      </c>
      <c r="C79" s="73" t="s">
        <v>324</v>
      </c>
      <c r="D79" s="73" t="s">
        <v>325</v>
      </c>
      <c r="E79" s="74" t="s">
        <v>326</v>
      </c>
      <c r="F79" s="84" t="s">
        <v>327</v>
      </c>
      <c r="G79" s="88" t="s">
        <v>365</v>
      </c>
      <c r="H79" s="81">
        <v>7002.84</v>
      </c>
      <c r="I79" s="81">
        <v>298.26</v>
      </c>
      <c r="J79" s="81">
        <v>125</v>
      </c>
      <c r="K79" s="81">
        <v>0</v>
      </c>
      <c r="L79" s="82">
        <f>SUM(I79+J79+K79)</f>
        <v>423.26</v>
      </c>
      <c r="M79" s="82">
        <v>0</v>
      </c>
      <c r="N79" s="86">
        <v>0</v>
      </c>
      <c r="O79" s="82">
        <v>27055.48</v>
      </c>
      <c r="P79" s="82">
        <v>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30" customHeight="1">
      <c r="A80" s="78">
        <v>67</v>
      </c>
      <c r="B80" s="83" t="s">
        <v>328</v>
      </c>
      <c r="C80" s="73" t="s">
        <v>329</v>
      </c>
      <c r="D80" s="73" t="s">
        <v>330</v>
      </c>
      <c r="E80" s="74" t="s">
        <v>58</v>
      </c>
      <c r="F80" s="84" t="s">
        <v>331</v>
      </c>
      <c r="G80" s="88" t="s">
        <v>60</v>
      </c>
      <c r="H80" s="81">
        <v>1301.6300000000001</v>
      </c>
      <c r="I80" s="81">
        <v>0</v>
      </c>
      <c r="J80" s="81">
        <v>0</v>
      </c>
      <c r="K80" s="81">
        <v>0</v>
      </c>
      <c r="L80" s="82">
        <v>0</v>
      </c>
      <c r="M80" s="82">
        <v>131</v>
      </c>
      <c r="N80" s="86">
        <v>0</v>
      </c>
      <c r="O80" s="82">
        <v>4527.97</v>
      </c>
      <c r="P80" s="82">
        <v>0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26.25" customHeight="1">
      <c r="A81" s="31"/>
      <c r="B81" s="131" t="s">
        <v>332</v>
      </c>
      <c r="C81" s="132"/>
      <c r="D81" s="132"/>
      <c r="E81" s="132"/>
      <c r="F81" s="132"/>
      <c r="G81" s="133"/>
      <c r="H81" s="79">
        <f t="shared" ref="H81:O81" si="7">SUM(H7:H80)</f>
        <v>498773.09</v>
      </c>
      <c r="I81" s="79">
        <f t="shared" si="7"/>
        <v>64826.9</v>
      </c>
      <c r="J81" s="79">
        <f t="shared" si="7"/>
        <v>59303.76999999999</v>
      </c>
      <c r="K81" s="79">
        <f t="shared" si="7"/>
        <v>12497.14</v>
      </c>
      <c r="L81" s="79">
        <f t="shared" si="7"/>
        <v>136627.81000000003</v>
      </c>
      <c r="M81" s="79">
        <f t="shared" si="7"/>
        <v>6472.0899999999974</v>
      </c>
      <c r="N81" s="79">
        <f t="shared" si="7"/>
        <v>3000</v>
      </c>
      <c r="O81" s="79">
        <f t="shared" si="7"/>
        <v>2861963.7800000012</v>
      </c>
      <c r="P81" s="80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26.25" customHeight="1">
      <c r="A82" s="61" t="s">
        <v>333</v>
      </c>
      <c r="B82" s="140" t="s">
        <v>334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2"/>
      <c r="P82" s="148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27" customHeight="1">
      <c r="A83" s="62" t="s">
        <v>335</v>
      </c>
      <c r="B83" s="143" t="s">
        <v>364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5"/>
      <c r="P83" s="149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27" customHeight="1">
      <c r="A84" s="61" t="s">
        <v>336</v>
      </c>
      <c r="B84" s="140" t="s">
        <v>337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2"/>
      <c r="P84" s="149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26.25" customHeight="1">
      <c r="A85" s="61" t="s">
        <v>338</v>
      </c>
      <c r="B85" s="146" t="s">
        <v>339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50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30" customHeight="1">
      <c r="A86" s="42"/>
      <c r="B86" s="43"/>
      <c r="C86" s="44"/>
      <c r="D86" s="44"/>
      <c r="E86" s="45"/>
      <c r="F86" s="46"/>
      <c r="G86" s="46"/>
      <c r="H86" s="47"/>
      <c r="I86" s="47"/>
      <c r="J86" s="47"/>
      <c r="K86" s="47"/>
      <c r="L86" s="47"/>
      <c r="M86" s="48"/>
      <c r="N86" s="49"/>
      <c r="O86" s="47"/>
      <c r="P86" s="47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30" customHeight="1">
      <c r="A87" s="42"/>
      <c r="B87" s="43"/>
      <c r="C87" s="44"/>
      <c r="D87" s="44"/>
      <c r="E87" s="45"/>
      <c r="F87" s="46"/>
      <c r="G87" s="46"/>
      <c r="H87" s="47"/>
      <c r="I87" s="47"/>
      <c r="J87" s="47"/>
      <c r="K87" s="47"/>
      <c r="L87" s="47"/>
      <c r="M87" s="48"/>
      <c r="N87" s="49"/>
      <c r="O87" s="47"/>
      <c r="P87" s="4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36" customHeight="1">
      <c r="A88" s="134" t="s">
        <v>340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1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36" customHeight="1">
      <c r="A89" s="71" t="s">
        <v>2</v>
      </c>
      <c r="B89" s="71" t="s">
        <v>3</v>
      </c>
      <c r="C89" s="71" t="s">
        <v>4</v>
      </c>
      <c r="D89" s="71" t="s">
        <v>5</v>
      </c>
      <c r="E89" s="71" t="s">
        <v>6</v>
      </c>
      <c r="F89" s="71" t="s">
        <v>7</v>
      </c>
      <c r="G89" s="71" t="s">
        <v>8</v>
      </c>
      <c r="H89" s="71" t="s">
        <v>9</v>
      </c>
      <c r="I89" s="71" t="s">
        <v>10</v>
      </c>
      <c r="J89" s="71" t="s">
        <v>35</v>
      </c>
      <c r="K89" s="71" t="s">
        <v>36</v>
      </c>
      <c r="L89" s="71" t="s">
        <v>11</v>
      </c>
      <c r="M89" s="71" t="s">
        <v>12</v>
      </c>
      <c r="N89" s="71" t="s">
        <v>37</v>
      </c>
      <c r="O89" s="71" t="s">
        <v>38</v>
      </c>
      <c r="P89" s="71" t="s">
        <v>39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06.5" customHeight="1">
      <c r="A90" s="30" t="s">
        <v>40</v>
      </c>
      <c r="B90" s="30" t="s">
        <v>41</v>
      </c>
      <c r="C90" s="30" t="s">
        <v>42</v>
      </c>
      <c r="D90" s="30" t="s">
        <v>43</v>
      </c>
      <c r="E90" s="30" t="s">
        <v>341</v>
      </c>
      <c r="F90" s="30" t="s">
        <v>342</v>
      </c>
      <c r="G90" s="30" t="s">
        <v>343</v>
      </c>
      <c r="H90" s="30" t="s">
        <v>47</v>
      </c>
      <c r="I90" s="30" t="s">
        <v>344</v>
      </c>
      <c r="J90" s="30" t="s">
        <v>49</v>
      </c>
      <c r="K90" s="30" t="s">
        <v>345</v>
      </c>
      <c r="L90" s="30" t="s">
        <v>346</v>
      </c>
      <c r="M90" s="30" t="s">
        <v>52</v>
      </c>
      <c r="N90" s="30" t="s">
        <v>53</v>
      </c>
      <c r="O90" s="30" t="s">
        <v>54</v>
      </c>
      <c r="P90" s="30" t="s">
        <v>354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52.5" customHeight="1">
      <c r="A91" s="78">
        <v>1</v>
      </c>
      <c r="B91" s="72" t="s">
        <v>350</v>
      </c>
      <c r="C91" s="72" t="s">
        <v>351</v>
      </c>
      <c r="D91" s="73" t="s">
        <v>352</v>
      </c>
      <c r="E91" s="74" t="s">
        <v>353</v>
      </c>
      <c r="F91" s="75" t="s">
        <v>358</v>
      </c>
      <c r="G91" s="75" t="s">
        <v>356</v>
      </c>
      <c r="H91" s="76">
        <v>0</v>
      </c>
      <c r="I91" s="76">
        <v>6</v>
      </c>
      <c r="J91" s="76">
        <v>0</v>
      </c>
      <c r="K91" s="76">
        <v>0</v>
      </c>
      <c r="L91" s="76">
        <v>6</v>
      </c>
      <c r="M91" s="76">
        <v>2</v>
      </c>
      <c r="N91" s="76">
        <v>0</v>
      </c>
      <c r="O91" s="76">
        <v>3377.5</v>
      </c>
      <c r="P91" s="77">
        <v>0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52.5" customHeight="1">
      <c r="A92" s="78">
        <v>2</v>
      </c>
      <c r="B92" s="72" t="s">
        <v>347</v>
      </c>
      <c r="C92" s="54" t="s">
        <v>357</v>
      </c>
      <c r="D92" s="73" t="s">
        <v>348</v>
      </c>
      <c r="E92" s="74" t="s">
        <v>349</v>
      </c>
      <c r="F92" s="75" t="s">
        <v>359</v>
      </c>
      <c r="G92" s="75" t="s">
        <v>356</v>
      </c>
      <c r="H92" s="76"/>
      <c r="I92" s="76">
        <v>13</v>
      </c>
      <c r="J92" s="76">
        <v>0</v>
      </c>
      <c r="K92" s="76">
        <v>0</v>
      </c>
      <c r="L92" s="76">
        <v>13</v>
      </c>
      <c r="M92" s="76">
        <v>2</v>
      </c>
      <c r="N92" s="76">
        <v>0</v>
      </c>
      <c r="O92" s="112">
        <v>3377.5</v>
      </c>
      <c r="P92" s="77">
        <v>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30" customHeight="1">
      <c r="A93" s="69"/>
      <c r="B93" s="63"/>
      <c r="C93" s="55"/>
      <c r="D93" s="56"/>
      <c r="E93" s="57"/>
      <c r="F93" s="64"/>
      <c r="G93" s="65"/>
      <c r="H93" s="66"/>
      <c r="I93" s="66"/>
      <c r="J93" s="66"/>
      <c r="K93" s="66"/>
      <c r="L93" s="67"/>
      <c r="M93" s="49"/>
      <c r="N93" s="47"/>
      <c r="O93" s="68"/>
      <c r="P93" s="7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26.25" customHeight="1">
      <c r="A94" s="31"/>
      <c r="B94" s="131" t="s">
        <v>332</v>
      </c>
      <c r="C94" s="132"/>
      <c r="D94" s="132"/>
      <c r="E94" s="132"/>
      <c r="F94" s="132"/>
      <c r="G94" s="133"/>
      <c r="H94" s="79">
        <f t="shared" ref="H94:O94" si="8">H92+H91</f>
        <v>0</v>
      </c>
      <c r="I94" s="79">
        <f t="shared" si="8"/>
        <v>19</v>
      </c>
      <c r="J94" s="79">
        <f t="shared" si="8"/>
        <v>0</v>
      </c>
      <c r="K94" s="79">
        <f t="shared" si="8"/>
        <v>0</v>
      </c>
      <c r="L94" s="79">
        <f t="shared" si="8"/>
        <v>19</v>
      </c>
      <c r="M94" s="79">
        <f t="shared" si="8"/>
        <v>4</v>
      </c>
      <c r="N94" s="79">
        <f t="shared" si="8"/>
        <v>0</v>
      </c>
      <c r="O94" s="79">
        <f t="shared" si="8"/>
        <v>6755</v>
      </c>
      <c r="P94" s="80">
        <v>0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26.25" customHeight="1">
      <c r="A95" s="31"/>
      <c r="B95" s="101"/>
      <c r="C95" s="135" t="s">
        <v>355</v>
      </c>
      <c r="D95" s="135"/>
      <c r="E95" s="135"/>
      <c r="F95" s="135"/>
      <c r="G95" s="136"/>
      <c r="H95" s="137"/>
      <c r="I95" s="138"/>
      <c r="J95" s="138"/>
      <c r="K95" s="138"/>
      <c r="L95" s="139"/>
      <c r="M95" s="79">
        <f>M81+M94</f>
        <v>6476.0899999999974</v>
      </c>
      <c r="N95" s="137"/>
      <c r="O95" s="138"/>
      <c r="P95" s="139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26.25" customHeight="1">
      <c r="A96" s="61" t="s">
        <v>338</v>
      </c>
      <c r="B96" s="61" t="s">
        <v>339</v>
      </c>
      <c r="C96" s="61"/>
      <c r="D96" s="61"/>
      <c r="E96" s="61"/>
      <c r="F96" s="61"/>
      <c r="G96" s="61"/>
      <c r="H96" s="113"/>
      <c r="I96" s="113"/>
      <c r="J96" s="113"/>
      <c r="K96" s="113"/>
      <c r="L96" s="113"/>
      <c r="M96" s="113"/>
      <c r="N96" s="113"/>
      <c r="O96" s="113"/>
      <c r="P96" s="113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41.25" customHeight="1">
      <c r="A97" s="115" t="s">
        <v>353</v>
      </c>
      <c r="B97" s="128" t="s">
        <v>360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48" customHeight="1">
      <c r="A98" s="114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6.2">
      <c r="O99" s="48"/>
    </row>
    <row r="100" spans="1:63" ht="12.75" customHeight="1"/>
    <row r="101" spans="1:63" ht="15.6">
      <c r="A101"/>
      <c r="B101" s="10"/>
      <c r="C101" s="11"/>
      <c r="D101" s="11"/>
      <c r="F101" s="12"/>
      <c r="G101" s="12"/>
      <c r="H101" s="1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5.6">
      <c r="A102"/>
      <c r="B102" s="10"/>
      <c r="C102" s="11"/>
      <c r="D102" s="11"/>
      <c r="F102" s="127" t="s">
        <v>370</v>
      </c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5.6">
      <c r="A103"/>
      <c r="B103" s="10"/>
      <c r="C103" s="11"/>
      <c r="D103" s="11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5.6">
      <c r="A104"/>
      <c r="B104" s="14"/>
      <c r="C104" s="11"/>
      <c r="D104" s="11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5.6">
      <c r="A105"/>
      <c r="B105" s="10"/>
      <c r="C105" s="11"/>
      <c r="D105" s="11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5.6">
      <c r="A106"/>
      <c r="B106" s="10"/>
      <c r="C106" s="11"/>
      <c r="D106" s="11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5.6">
      <c r="A107"/>
      <c r="B107" s="10"/>
      <c r="C107" s="11"/>
      <c r="D107" s="11"/>
      <c r="F107" s="12"/>
      <c r="G107" s="12"/>
      <c r="H107" s="1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5.6">
      <c r="A108"/>
      <c r="B108" s="10"/>
      <c r="C108" s="11"/>
      <c r="D108" s="11"/>
      <c r="F108" s="12"/>
      <c r="G108" s="12"/>
      <c r="H108" s="1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5.6">
      <c r="A109"/>
      <c r="B109" s="10"/>
      <c r="C109" s="11"/>
      <c r="D109" s="11"/>
      <c r="F109" s="12"/>
      <c r="G109" s="12"/>
      <c r="H109" s="1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5.6">
      <c r="A110"/>
      <c r="B110" s="10"/>
      <c r="C110" s="11"/>
      <c r="D110" s="11"/>
      <c r="F110" s="12"/>
      <c r="G110" s="12"/>
      <c r="H110" s="1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5.6">
      <c r="A111"/>
      <c r="B111" s="10"/>
      <c r="C111" s="11"/>
      <c r="D111" s="11"/>
      <c r="F111" s="12"/>
      <c r="G111" s="12"/>
      <c r="H111" s="1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5.6">
      <c r="A112"/>
      <c r="B112" s="10"/>
      <c r="C112" s="11"/>
      <c r="D112" s="11"/>
      <c r="F112" s="12"/>
      <c r="G112" s="12"/>
      <c r="H112" s="1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2:8" customFormat="1" ht="15.6">
      <c r="B113" s="10"/>
      <c r="C113" s="11"/>
      <c r="D113" s="11"/>
      <c r="E113" s="2"/>
      <c r="F113" s="12"/>
      <c r="G113" s="12"/>
      <c r="H113" s="13"/>
    </row>
    <row r="114" spans="2:8" customFormat="1" ht="15.6">
      <c r="B114" s="10"/>
      <c r="C114" s="11"/>
      <c r="D114" s="11"/>
      <c r="E114" s="2"/>
      <c r="F114" s="12"/>
      <c r="G114" s="12"/>
      <c r="H114" s="13"/>
    </row>
    <row r="115" spans="2:8" customFormat="1" ht="15.6">
      <c r="B115" s="15"/>
      <c r="C115" s="11"/>
      <c r="D115" s="11"/>
      <c r="E115" s="2"/>
      <c r="F115" s="15"/>
      <c r="G115" s="15"/>
      <c r="H115" s="17"/>
    </row>
    <row r="116" spans="2:8" customFormat="1">
      <c r="B116" s="15"/>
      <c r="C116" s="2"/>
      <c r="D116" s="2"/>
      <c r="E116" s="2"/>
      <c r="F116" s="15"/>
      <c r="G116" s="15"/>
      <c r="H116" s="17"/>
    </row>
    <row r="117" spans="2:8" customFormat="1">
      <c r="B117" s="15"/>
      <c r="C117" s="2"/>
      <c r="D117" s="2"/>
      <c r="E117" s="2"/>
      <c r="F117" s="15"/>
      <c r="G117" s="15"/>
      <c r="H117" s="17"/>
    </row>
    <row r="118" spans="2:8" customFormat="1">
      <c r="B118" s="15"/>
      <c r="C118" s="2"/>
      <c r="D118" s="2"/>
      <c r="E118" s="2"/>
      <c r="F118" s="15"/>
      <c r="G118" s="15"/>
      <c r="H118" s="17"/>
    </row>
    <row r="119" spans="2:8" customFormat="1">
      <c r="B119" s="15"/>
      <c r="C119" s="2"/>
      <c r="D119" s="2"/>
      <c r="E119" s="2"/>
      <c r="F119" s="15"/>
      <c r="G119" s="15"/>
      <c r="H119" s="17"/>
    </row>
    <row r="120" spans="2:8" customFormat="1">
      <c r="B120" s="15"/>
      <c r="C120" s="2"/>
      <c r="D120" s="2"/>
      <c r="E120" s="2"/>
      <c r="F120" s="15"/>
      <c r="G120" s="15"/>
      <c r="H120" s="17"/>
    </row>
    <row r="121" spans="2:8" customFormat="1">
      <c r="B121" s="15"/>
      <c r="C121" s="2"/>
      <c r="D121" s="2"/>
      <c r="E121" s="2"/>
      <c r="F121" s="15"/>
      <c r="G121" s="15"/>
      <c r="H121" s="17"/>
    </row>
    <row r="122" spans="2:8" customFormat="1">
      <c r="B122" s="15"/>
      <c r="C122" s="2"/>
      <c r="D122" s="2"/>
      <c r="E122" s="2"/>
      <c r="F122" s="15"/>
      <c r="G122" s="15"/>
      <c r="H122" s="17"/>
    </row>
    <row r="123" spans="2:8" customFormat="1">
      <c r="B123" s="15"/>
      <c r="C123" s="2"/>
      <c r="D123" s="2"/>
      <c r="E123" s="2"/>
      <c r="F123" s="15"/>
      <c r="G123" s="15"/>
      <c r="H123" s="17"/>
    </row>
    <row r="124" spans="2:8" customFormat="1">
      <c r="B124" s="15"/>
      <c r="C124" s="2"/>
      <c r="D124" s="2"/>
      <c r="E124" s="2"/>
      <c r="F124" s="15"/>
      <c r="G124" s="15"/>
      <c r="H124" s="17"/>
    </row>
    <row r="125" spans="2:8" customFormat="1">
      <c r="B125" s="15"/>
      <c r="C125" s="2"/>
      <c r="D125" s="2"/>
      <c r="E125" s="2"/>
      <c r="F125" s="15"/>
      <c r="G125" s="15"/>
      <c r="H125" s="17"/>
    </row>
    <row r="126" spans="2:8" customFormat="1">
      <c r="B126" s="15"/>
      <c r="C126" s="2"/>
      <c r="D126" s="2"/>
      <c r="E126" s="2"/>
      <c r="F126" s="15"/>
      <c r="G126" s="15"/>
      <c r="H126" s="17"/>
    </row>
    <row r="127" spans="2:8" customFormat="1">
      <c r="B127" s="15"/>
      <c r="C127" s="2"/>
      <c r="D127" s="2"/>
      <c r="E127" s="2"/>
      <c r="F127" s="15"/>
      <c r="G127" s="15"/>
      <c r="H127" s="17"/>
    </row>
    <row r="128" spans="2:8" customFormat="1">
      <c r="B128" s="15"/>
      <c r="C128" s="2"/>
      <c r="D128" s="2"/>
      <c r="E128" s="2"/>
      <c r="F128" s="15"/>
      <c r="G128" s="15"/>
      <c r="H128" s="17"/>
    </row>
    <row r="129" spans="2:8" customFormat="1">
      <c r="B129" s="15"/>
      <c r="C129" s="2"/>
      <c r="D129" s="2"/>
      <c r="E129" s="2"/>
      <c r="F129" s="15"/>
      <c r="G129" s="15"/>
      <c r="H129" s="17"/>
    </row>
    <row r="130" spans="2:8" customFormat="1">
      <c r="B130" s="15"/>
      <c r="C130" s="2"/>
      <c r="D130" s="2"/>
      <c r="E130" s="2"/>
      <c r="F130" s="15"/>
      <c r="G130" s="15"/>
      <c r="H130" s="17"/>
    </row>
    <row r="131" spans="2:8" customFormat="1">
      <c r="B131" s="15"/>
      <c r="C131" s="2"/>
      <c r="D131" s="2"/>
      <c r="E131" s="2"/>
      <c r="F131" s="15"/>
      <c r="G131" s="15"/>
      <c r="H131" s="17"/>
    </row>
    <row r="132" spans="2:8" customFormat="1">
      <c r="B132" s="15"/>
      <c r="C132" s="2"/>
      <c r="D132" s="2"/>
      <c r="E132" s="2"/>
      <c r="F132" s="15"/>
      <c r="G132" s="15"/>
      <c r="H132" s="17"/>
    </row>
    <row r="133" spans="2:8" customFormat="1">
      <c r="B133" s="15"/>
      <c r="C133" s="2"/>
      <c r="D133" s="2"/>
      <c r="E133" s="2"/>
      <c r="F133" s="15"/>
      <c r="G133" s="15"/>
      <c r="H133" s="17"/>
    </row>
    <row r="134" spans="2:8" customFormat="1">
      <c r="B134" s="15"/>
      <c r="C134" s="2"/>
      <c r="D134" s="2"/>
      <c r="E134" s="2"/>
      <c r="F134" s="15"/>
      <c r="G134" s="15"/>
      <c r="H134" s="17"/>
    </row>
    <row r="135" spans="2:8" customFormat="1">
      <c r="B135" s="15"/>
      <c r="C135" s="2"/>
      <c r="D135" s="2"/>
      <c r="E135" s="2"/>
      <c r="F135" s="15"/>
      <c r="G135" s="15"/>
      <c r="H135" s="17"/>
    </row>
    <row r="136" spans="2:8" customFormat="1">
      <c r="B136" s="15"/>
      <c r="C136" s="2"/>
      <c r="D136" s="2"/>
      <c r="E136" s="2"/>
      <c r="F136" s="15"/>
      <c r="G136" s="15"/>
      <c r="H136" s="17"/>
    </row>
    <row r="137" spans="2:8" customFormat="1">
      <c r="B137" s="15"/>
      <c r="C137" s="2"/>
      <c r="D137" s="2"/>
      <c r="E137" s="2"/>
      <c r="F137" s="15"/>
      <c r="G137" s="15"/>
      <c r="H137" s="17"/>
    </row>
    <row r="138" spans="2:8" customFormat="1">
      <c r="B138" s="15"/>
      <c r="C138" s="2"/>
      <c r="D138" s="2"/>
      <c r="E138" s="2"/>
      <c r="F138" s="15"/>
      <c r="G138" s="15"/>
      <c r="H138" s="17"/>
    </row>
    <row r="139" spans="2:8" customFormat="1">
      <c r="B139" s="15"/>
      <c r="C139" s="2"/>
      <c r="D139" s="2"/>
      <c r="E139" s="2"/>
      <c r="F139" s="15"/>
      <c r="G139" s="15"/>
      <c r="H139" s="17"/>
    </row>
    <row r="140" spans="2:8" customFormat="1">
      <c r="B140" s="15"/>
      <c r="C140" s="2"/>
      <c r="D140" s="2"/>
      <c r="E140" s="2"/>
      <c r="F140" s="15"/>
      <c r="G140" s="15"/>
      <c r="H140" s="17"/>
    </row>
    <row r="141" spans="2:8" customFormat="1">
      <c r="B141" s="15"/>
      <c r="C141" s="2"/>
      <c r="D141" s="2"/>
      <c r="E141" s="2"/>
      <c r="F141" s="15"/>
      <c r="G141" s="15"/>
      <c r="H141" s="17"/>
    </row>
    <row r="142" spans="2:8" customFormat="1">
      <c r="B142" s="15"/>
      <c r="C142" s="2"/>
      <c r="D142" s="2"/>
      <c r="E142" s="2"/>
      <c r="F142" s="15"/>
      <c r="G142" s="15"/>
      <c r="H142" s="17"/>
    </row>
    <row r="143" spans="2:8" customFormat="1">
      <c r="B143" s="15"/>
      <c r="C143" s="2"/>
      <c r="D143" s="2"/>
      <c r="E143" s="2"/>
      <c r="F143" s="15"/>
      <c r="G143" s="15"/>
      <c r="H143" s="17"/>
    </row>
    <row r="144" spans="2:8" customFormat="1">
      <c r="B144" s="15"/>
      <c r="C144" s="2"/>
      <c r="D144" s="2"/>
      <c r="E144" s="2"/>
      <c r="F144" s="15"/>
      <c r="G144" s="15"/>
      <c r="H144" s="17"/>
    </row>
    <row r="145" spans="2:8" customFormat="1">
      <c r="B145" s="15"/>
      <c r="C145" s="2"/>
      <c r="D145" s="2"/>
      <c r="E145" s="2"/>
      <c r="F145" s="15"/>
      <c r="G145" s="15"/>
      <c r="H145" s="17"/>
    </row>
    <row r="146" spans="2:8" customFormat="1">
      <c r="B146" s="15"/>
      <c r="C146" s="2"/>
      <c r="D146" s="2"/>
      <c r="E146" s="2"/>
      <c r="F146" s="15"/>
      <c r="G146" s="15"/>
      <c r="H146" s="17"/>
    </row>
    <row r="147" spans="2:8" customFormat="1">
      <c r="B147" s="15"/>
      <c r="C147" s="2"/>
      <c r="D147" s="2"/>
      <c r="E147" s="2"/>
      <c r="F147" s="15"/>
      <c r="G147" s="15"/>
      <c r="H147" s="17"/>
    </row>
    <row r="148" spans="2:8" customFormat="1">
      <c r="B148" s="15"/>
      <c r="C148" s="2"/>
      <c r="D148" s="2"/>
      <c r="E148" s="2"/>
      <c r="F148" s="15"/>
      <c r="G148" s="15"/>
      <c r="H148" s="17"/>
    </row>
    <row r="149" spans="2:8" customFormat="1">
      <c r="B149" s="15"/>
      <c r="C149" s="2"/>
      <c r="D149" s="2"/>
      <c r="E149" s="2"/>
      <c r="F149" s="15"/>
      <c r="G149" s="15"/>
      <c r="H149" s="17"/>
    </row>
    <row r="150" spans="2:8" customFormat="1">
      <c r="B150" s="15"/>
      <c r="C150" s="2"/>
      <c r="D150" s="2"/>
      <c r="E150" s="2"/>
      <c r="F150" s="15"/>
      <c r="G150" s="15"/>
      <c r="H150" s="17"/>
    </row>
    <row r="151" spans="2:8" customFormat="1" ht="16.2">
      <c r="B151" s="16"/>
      <c r="C151" s="2"/>
      <c r="D151" s="2"/>
      <c r="E151" s="2"/>
      <c r="F151" s="16"/>
      <c r="G151" s="16"/>
      <c r="H151" s="18"/>
    </row>
    <row r="152" spans="2:8" customFormat="1" ht="16.2">
      <c r="B152" s="2"/>
      <c r="C152" s="16"/>
      <c r="D152" s="16"/>
      <c r="E152" s="2"/>
      <c r="F152" s="3"/>
      <c r="G152" s="3"/>
      <c r="H152" s="19"/>
    </row>
    <row r="153" spans="2:8" customFormat="1">
      <c r="B153" s="2"/>
      <c r="C153" s="2"/>
      <c r="D153" s="2"/>
      <c r="E153" s="2"/>
      <c r="F153" s="3"/>
      <c r="G153" s="3"/>
      <c r="H153" s="19"/>
    </row>
    <row r="154" spans="2:8" customFormat="1">
      <c r="B154" s="2"/>
      <c r="C154" s="2"/>
      <c r="D154" s="2"/>
      <c r="E154" s="2"/>
      <c r="F154" s="3"/>
      <c r="G154" s="3"/>
      <c r="H154" s="19"/>
    </row>
    <row r="155" spans="2:8" customFormat="1">
      <c r="B155" s="2"/>
      <c r="C155" s="2"/>
      <c r="D155" s="2"/>
      <c r="E155" s="2"/>
      <c r="F155" s="3"/>
      <c r="G155" s="3"/>
      <c r="H155" s="19"/>
    </row>
    <row r="156" spans="2:8" customFormat="1">
      <c r="B156" s="2"/>
      <c r="C156" s="2"/>
      <c r="D156" s="2"/>
      <c r="E156" s="2"/>
      <c r="F156" s="3"/>
      <c r="G156" s="3"/>
      <c r="H156" s="19"/>
    </row>
    <row r="157" spans="2:8" customFormat="1">
      <c r="B157" s="2"/>
      <c r="C157" s="2"/>
      <c r="D157" s="2"/>
      <c r="E157" s="2"/>
      <c r="F157" s="3"/>
      <c r="G157" s="3"/>
      <c r="H157" s="19"/>
    </row>
    <row r="158" spans="2:8" customFormat="1">
      <c r="B158" s="2"/>
      <c r="C158" s="2"/>
      <c r="D158" s="2"/>
      <c r="E158" s="2"/>
      <c r="F158" s="3"/>
      <c r="G158" s="3"/>
      <c r="H158" s="19"/>
    </row>
    <row r="159" spans="2:8" customFormat="1">
      <c r="B159" s="2"/>
      <c r="C159" s="2"/>
      <c r="D159" s="2"/>
      <c r="E159" s="2"/>
      <c r="F159" s="3"/>
      <c r="G159" s="3"/>
      <c r="H159" s="19"/>
    </row>
    <row r="160" spans="2:8" customFormat="1">
      <c r="B160" s="2"/>
      <c r="C160" s="2"/>
      <c r="D160" s="2"/>
      <c r="E160" s="2"/>
      <c r="F160" s="3"/>
      <c r="G160" s="3"/>
      <c r="H160" s="19"/>
    </row>
    <row r="161" spans="2:8" customFormat="1">
      <c r="B161" s="2"/>
      <c r="C161" s="2"/>
      <c r="D161" s="2"/>
      <c r="E161" s="2"/>
      <c r="F161" s="3"/>
      <c r="G161" s="3"/>
      <c r="H161" s="19"/>
    </row>
    <row r="162" spans="2:8" customFormat="1">
      <c r="B162" s="2"/>
      <c r="C162" s="2"/>
      <c r="D162" s="2"/>
      <c r="E162" s="2"/>
      <c r="F162" s="3"/>
      <c r="G162" s="3"/>
      <c r="H162" s="19"/>
    </row>
    <row r="163" spans="2:8" customFormat="1">
      <c r="H163" s="19"/>
    </row>
    <row r="164" spans="2:8" customFormat="1">
      <c r="H164" s="19"/>
    </row>
    <row r="165" spans="2:8" customFormat="1">
      <c r="H165" s="19"/>
    </row>
    <row r="166" spans="2:8" customFormat="1">
      <c r="H166" s="19"/>
    </row>
    <row r="167" spans="2:8" customFormat="1">
      <c r="H167" s="19"/>
    </row>
    <row r="168" spans="2:8" customFormat="1">
      <c r="H168" s="19"/>
    </row>
    <row r="169" spans="2:8" customFormat="1">
      <c r="H169" s="19"/>
    </row>
    <row r="170" spans="2:8" customFormat="1">
      <c r="H170" s="19"/>
    </row>
    <row r="171" spans="2:8" customFormat="1">
      <c r="H171" s="19"/>
    </row>
    <row r="172" spans="2:8" customFormat="1">
      <c r="H172" s="19"/>
    </row>
    <row r="173" spans="2:8" customFormat="1">
      <c r="H173" s="19"/>
    </row>
    <row r="174" spans="2:8" customFormat="1">
      <c r="H174" s="19"/>
    </row>
    <row r="175" spans="2:8" customFormat="1">
      <c r="H175" s="19"/>
    </row>
    <row r="176" spans="2:8" customFormat="1">
      <c r="H176" s="19"/>
    </row>
    <row r="177" spans="8:8" customFormat="1">
      <c r="H177" s="19"/>
    </row>
    <row r="178" spans="8:8" customFormat="1">
      <c r="H178" s="19"/>
    </row>
    <row r="179" spans="8:8" customFormat="1">
      <c r="H179" s="19"/>
    </row>
    <row r="180" spans="8:8" customFormat="1">
      <c r="H180" s="19"/>
    </row>
    <row r="181" spans="8:8" customFormat="1">
      <c r="H181" s="19"/>
    </row>
    <row r="182" spans="8:8" customFormat="1">
      <c r="H182" s="19"/>
    </row>
    <row r="183" spans="8:8" customFormat="1">
      <c r="H183" s="19"/>
    </row>
    <row r="184" spans="8:8" customFormat="1">
      <c r="H184" s="19"/>
    </row>
    <row r="185" spans="8:8" customFormat="1">
      <c r="H185" s="19"/>
    </row>
    <row r="186" spans="8:8" customFormat="1">
      <c r="H186" s="19"/>
    </row>
    <row r="187" spans="8:8" customFormat="1">
      <c r="H187" s="19"/>
    </row>
    <row r="188" spans="8:8" customFormat="1">
      <c r="H188" s="19"/>
    </row>
    <row r="189" spans="8:8" customFormat="1">
      <c r="H189" s="19"/>
    </row>
    <row r="190" spans="8:8" customFormat="1">
      <c r="H190" s="19"/>
    </row>
    <row r="191" spans="8:8" customFormat="1">
      <c r="H191" s="19"/>
    </row>
    <row r="192" spans="8:8" customFormat="1">
      <c r="H192" s="19"/>
    </row>
    <row r="193" spans="8:8" customFormat="1">
      <c r="H193" s="19"/>
    </row>
    <row r="194" spans="8:8" customFormat="1">
      <c r="H194" s="19"/>
    </row>
    <row r="195" spans="8:8" customFormat="1">
      <c r="H195" s="19"/>
    </row>
    <row r="196" spans="8:8" customFormat="1">
      <c r="H196" s="17"/>
    </row>
    <row r="197" spans="8:8" customFormat="1">
      <c r="H197" s="17"/>
    </row>
    <row r="198" spans="8:8" customFormat="1">
      <c r="H198" s="17"/>
    </row>
    <row r="199" spans="8:8" customFormat="1">
      <c r="H199" s="17"/>
    </row>
    <row r="200" spans="8:8" customFormat="1">
      <c r="H200" s="17"/>
    </row>
    <row r="201" spans="8:8" customFormat="1">
      <c r="H201" s="17"/>
    </row>
    <row r="202" spans="8:8" customFormat="1">
      <c r="H202" s="17"/>
    </row>
    <row r="203" spans="8:8" customFormat="1">
      <c r="H203" s="17"/>
    </row>
    <row r="204" spans="8:8" customFormat="1">
      <c r="H204" s="17"/>
    </row>
    <row r="205" spans="8:8" customFormat="1">
      <c r="H205" s="17"/>
    </row>
    <row r="206" spans="8:8" customFormat="1">
      <c r="H206" s="17"/>
    </row>
    <row r="207" spans="8:8" customFormat="1">
      <c r="H207" s="17"/>
    </row>
    <row r="208" spans="8:8" customFormat="1">
      <c r="H208" s="17"/>
    </row>
    <row r="209" spans="8:8" customFormat="1">
      <c r="H209" s="17"/>
    </row>
    <row r="210" spans="8:8" customFormat="1">
      <c r="H210" s="17"/>
    </row>
    <row r="211" spans="8:8" customFormat="1">
      <c r="H211" s="17"/>
    </row>
    <row r="212" spans="8:8" customFormat="1">
      <c r="H212" s="17"/>
    </row>
    <row r="213" spans="8:8" customFormat="1">
      <c r="H213" s="17"/>
    </row>
    <row r="214" spans="8:8" customFormat="1">
      <c r="H214" s="17"/>
    </row>
    <row r="215" spans="8:8" customFormat="1">
      <c r="H215" s="17"/>
    </row>
    <row r="216" spans="8:8" customFormat="1">
      <c r="H216" s="17"/>
    </row>
    <row r="217" spans="8:8" customFormat="1">
      <c r="H217" s="17"/>
    </row>
    <row r="218" spans="8:8" customFormat="1">
      <c r="H218" s="17"/>
    </row>
    <row r="219" spans="8:8" customFormat="1">
      <c r="H219" s="17"/>
    </row>
    <row r="220" spans="8:8" customFormat="1">
      <c r="H220" s="17"/>
    </row>
    <row r="221" spans="8:8" customFormat="1">
      <c r="H221" s="17"/>
    </row>
    <row r="222" spans="8:8" customFormat="1">
      <c r="H222" s="17"/>
    </row>
    <row r="223" spans="8:8" customFormat="1">
      <c r="H223" s="17"/>
    </row>
    <row r="224" spans="8:8" customFormat="1">
      <c r="H224" s="17"/>
    </row>
  </sheetData>
  <mergeCells count="18">
    <mergeCell ref="A1:P1"/>
    <mergeCell ref="A2:P2"/>
    <mergeCell ref="F102:P106"/>
    <mergeCell ref="B97:P97"/>
    <mergeCell ref="B98:P98"/>
    <mergeCell ref="A4:P4"/>
    <mergeCell ref="B94:G94"/>
    <mergeCell ref="B81:G81"/>
    <mergeCell ref="A61:P61"/>
    <mergeCell ref="A88:O88"/>
    <mergeCell ref="C95:G95"/>
    <mergeCell ref="H95:L95"/>
    <mergeCell ref="N95:P95"/>
    <mergeCell ref="B82:O82"/>
    <mergeCell ref="B83:O83"/>
    <mergeCell ref="B84:O84"/>
    <mergeCell ref="B85:O85"/>
    <mergeCell ref="P82:P85"/>
  </mergeCells>
  <pageMargins left="0.7" right="0.7" top="0.3" bottom="0.3" header="0.3" footer="0.3"/>
  <pageSetup paperSize="8" scale="39" firstPageNumber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28"/>
  <sheetViews>
    <sheetView zoomScalePageLayoutView="60" workbookViewId="0">
      <selection activeCell="B11" sqref="B11:N14"/>
    </sheetView>
  </sheetViews>
  <sheetFormatPr defaultColWidth="8.8984375" defaultRowHeight="13.8"/>
  <cols>
    <col min="1" max="1" width="7.8984375" customWidth="1"/>
    <col min="2" max="2" width="9.3984375" customWidth="1"/>
    <col min="3" max="4" width="8.5" customWidth="1"/>
    <col min="5" max="5" width="10.09765625" bestFit="1" customWidth="1"/>
    <col min="6" max="6" width="10.19921875" customWidth="1"/>
    <col min="7" max="7" width="15.69921875" customWidth="1"/>
    <col min="8" max="8" width="10.59765625" customWidth="1"/>
    <col min="9" max="9" width="12.09765625" customWidth="1"/>
    <col min="10" max="10" width="10.69921875" customWidth="1"/>
    <col min="11" max="11" width="15.59765625" customWidth="1"/>
    <col min="12" max="12" width="12.09765625" customWidth="1"/>
    <col min="13" max="13" width="28" customWidth="1"/>
    <col min="14" max="64" width="7.8984375" customWidth="1"/>
    <col min="257" max="257" width="7.8984375" customWidth="1"/>
    <col min="258" max="258" width="9.3984375" customWidth="1"/>
    <col min="259" max="260" width="8.5" customWidth="1"/>
    <col min="261" max="261" width="10.09765625" bestFit="1" customWidth="1"/>
    <col min="262" max="262" width="10.19921875" customWidth="1"/>
    <col min="263" max="263" width="15.69921875" customWidth="1"/>
    <col min="264" max="264" width="10.59765625" customWidth="1"/>
    <col min="265" max="265" width="12.09765625" customWidth="1"/>
    <col min="266" max="266" width="10.69921875" customWidth="1"/>
    <col min="267" max="267" width="15.59765625" customWidth="1"/>
    <col min="268" max="268" width="12.09765625" customWidth="1"/>
    <col min="269" max="269" width="28" customWidth="1"/>
    <col min="270" max="320" width="7.8984375" customWidth="1"/>
    <col min="513" max="513" width="7.8984375" customWidth="1"/>
    <col min="514" max="514" width="9.3984375" customWidth="1"/>
    <col min="515" max="516" width="8.5" customWidth="1"/>
    <col min="517" max="517" width="10.09765625" bestFit="1" customWidth="1"/>
    <col min="518" max="518" width="10.19921875" customWidth="1"/>
    <col min="519" max="519" width="15.69921875" customWidth="1"/>
    <col min="520" max="520" width="10.59765625" customWidth="1"/>
    <col min="521" max="521" width="12.09765625" customWidth="1"/>
    <col min="522" max="522" width="10.69921875" customWidth="1"/>
    <col min="523" max="523" width="15.59765625" customWidth="1"/>
    <col min="524" max="524" width="12.09765625" customWidth="1"/>
    <col min="525" max="525" width="28" customWidth="1"/>
    <col min="526" max="576" width="7.8984375" customWidth="1"/>
    <col min="769" max="769" width="7.8984375" customWidth="1"/>
    <col min="770" max="770" width="9.3984375" customWidth="1"/>
    <col min="771" max="772" width="8.5" customWidth="1"/>
    <col min="773" max="773" width="10.09765625" bestFit="1" customWidth="1"/>
    <col min="774" max="774" width="10.19921875" customWidth="1"/>
    <col min="775" max="775" width="15.69921875" customWidth="1"/>
    <col min="776" max="776" width="10.59765625" customWidth="1"/>
    <col min="777" max="777" width="12.09765625" customWidth="1"/>
    <col min="778" max="778" width="10.69921875" customWidth="1"/>
    <col min="779" max="779" width="15.59765625" customWidth="1"/>
    <col min="780" max="780" width="12.09765625" customWidth="1"/>
    <col min="781" max="781" width="28" customWidth="1"/>
    <col min="782" max="832" width="7.8984375" customWidth="1"/>
    <col min="1025" max="1025" width="7.8984375" customWidth="1"/>
    <col min="1026" max="1026" width="9.3984375" customWidth="1"/>
    <col min="1027" max="1028" width="8.5" customWidth="1"/>
    <col min="1029" max="1029" width="10.09765625" bestFit="1" customWidth="1"/>
    <col min="1030" max="1030" width="10.19921875" customWidth="1"/>
    <col min="1031" max="1031" width="15.69921875" customWidth="1"/>
    <col min="1032" max="1032" width="10.59765625" customWidth="1"/>
    <col min="1033" max="1033" width="12.09765625" customWidth="1"/>
    <col min="1034" max="1034" width="10.69921875" customWidth="1"/>
    <col min="1035" max="1035" width="15.59765625" customWidth="1"/>
    <col min="1036" max="1036" width="12.09765625" customWidth="1"/>
    <col min="1037" max="1037" width="28" customWidth="1"/>
    <col min="1038" max="1088" width="7.8984375" customWidth="1"/>
    <col min="1281" max="1281" width="7.8984375" customWidth="1"/>
    <col min="1282" max="1282" width="9.3984375" customWidth="1"/>
    <col min="1283" max="1284" width="8.5" customWidth="1"/>
    <col min="1285" max="1285" width="10.09765625" bestFit="1" customWidth="1"/>
    <col min="1286" max="1286" width="10.19921875" customWidth="1"/>
    <col min="1287" max="1287" width="15.69921875" customWidth="1"/>
    <col min="1288" max="1288" width="10.59765625" customWidth="1"/>
    <col min="1289" max="1289" width="12.09765625" customWidth="1"/>
    <col min="1290" max="1290" width="10.69921875" customWidth="1"/>
    <col min="1291" max="1291" width="15.59765625" customWidth="1"/>
    <col min="1292" max="1292" width="12.09765625" customWidth="1"/>
    <col min="1293" max="1293" width="28" customWidth="1"/>
    <col min="1294" max="1344" width="7.8984375" customWidth="1"/>
    <col min="1537" max="1537" width="7.8984375" customWidth="1"/>
    <col min="1538" max="1538" width="9.3984375" customWidth="1"/>
    <col min="1539" max="1540" width="8.5" customWidth="1"/>
    <col min="1541" max="1541" width="10.09765625" bestFit="1" customWidth="1"/>
    <col min="1542" max="1542" width="10.19921875" customWidth="1"/>
    <col min="1543" max="1543" width="15.69921875" customWidth="1"/>
    <col min="1544" max="1544" width="10.59765625" customWidth="1"/>
    <col min="1545" max="1545" width="12.09765625" customWidth="1"/>
    <col min="1546" max="1546" width="10.69921875" customWidth="1"/>
    <col min="1547" max="1547" width="15.59765625" customWidth="1"/>
    <col min="1548" max="1548" width="12.09765625" customWidth="1"/>
    <col min="1549" max="1549" width="28" customWidth="1"/>
    <col min="1550" max="1600" width="7.8984375" customWidth="1"/>
    <col min="1793" max="1793" width="7.8984375" customWidth="1"/>
    <col min="1794" max="1794" width="9.3984375" customWidth="1"/>
    <col min="1795" max="1796" width="8.5" customWidth="1"/>
    <col min="1797" max="1797" width="10.09765625" bestFit="1" customWidth="1"/>
    <col min="1798" max="1798" width="10.19921875" customWidth="1"/>
    <col min="1799" max="1799" width="15.69921875" customWidth="1"/>
    <col min="1800" max="1800" width="10.59765625" customWidth="1"/>
    <col min="1801" max="1801" width="12.09765625" customWidth="1"/>
    <col min="1802" max="1802" width="10.69921875" customWidth="1"/>
    <col min="1803" max="1803" width="15.59765625" customWidth="1"/>
    <col min="1804" max="1804" width="12.09765625" customWidth="1"/>
    <col min="1805" max="1805" width="28" customWidth="1"/>
    <col min="1806" max="1856" width="7.8984375" customWidth="1"/>
    <col min="2049" max="2049" width="7.8984375" customWidth="1"/>
    <col min="2050" max="2050" width="9.3984375" customWidth="1"/>
    <col min="2051" max="2052" width="8.5" customWidth="1"/>
    <col min="2053" max="2053" width="10.09765625" bestFit="1" customWidth="1"/>
    <col min="2054" max="2054" width="10.19921875" customWidth="1"/>
    <col min="2055" max="2055" width="15.69921875" customWidth="1"/>
    <col min="2056" max="2056" width="10.59765625" customWidth="1"/>
    <col min="2057" max="2057" width="12.09765625" customWidth="1"/>
    <col min="2058" max="2058" width="10.69921875" customWidth="1"/>
    <col min="2059" max="2059" width="15.59765625" customWidth="1"/>
    <col min="2060" max="2060" width="12.09765625" customWidth="1"/>
    <col min="2061" max="2061" width="28" customWidth="1"/>
    <col min="2062" max="2112" width="7.8984375" customWidth="1"/>
    <col min="2305" max="2305" width="7.8984375" customWidth="1"/>
    <col min="2306" max="2306" width="9.3984375" customWidth="1"/>
    <col min="2307" max="2308" width="8.5" customWidth="1"/>
    <col min="2309" max="2309" width="10.09765625" bestFit="1" customWidth="1"/>
    <col min="2310" max="2310" width="10.19921875" customWidth="1"/>
    <col min="2311" max="2311" width="15.69921875" customWidth="1"/>
    <col min="2312" max="2312" width="10.59765625" customWidth="1"/>
    <col min="2313" max="2313" width="12.09765625" customWidth="1"/>
    <col min="2314" max="2314" width="10.69921875" customWidth="1"/>
    <col min="2315" max="2315" width="15.59765625" customWidth="1"/>
    <col min="2316" max="2316" width="12.09765625" customWidth="1"/>
    <col min="2317" max="2317" width="28" customWidth="1"/>
    <col min="2318" max="2368" width="7.8984375" customWidth="1"/>
    <col min="2561" max="2561" width="7.8984375" customWidth="1"/>
    <col min="2562" max="2562" width="9.3984375" customWidth="1"/>
    <col min="2563" max="2564" width="8.5" customWidth="1"/>
    <col min="2565" max="2565" width="10.09765625" bestFit="1" customWidth="1"/>
    <col min="2566" max="2566" width="10.19921875" customWidth="1"/>
    <col min="2567" max="2567" width="15.69921875" customWidth="1"/>
    <col min="2568" max="2568" width="10.59765625" customWidth="1"/>
    <col min="2569" max="2569" width="12.09765625" customWidth="1"/>
    <col min="2570" max="2570" width="10.69921875" customWidth="1"/>
    <col min="2571" max="2571" width="15.59765625" customWidth="1"/>
    <col min="2572" max="2572" width="12.09765625" customWidth="1"/>
    <col min="2573" max="2573" width="28" customWidth="1"/>
    <col min="2574" max="2624" width="7.8984375" customWidth="1"/>
    <col min="2817" max="2817" width="7.8984375" customWidth="1"/>
    <col min="2818" max="2818" width="9.3984375" customWidth="1"/>
    <col min="2819" max="2820" width="8.5" customWidth="1"/>
    <col min="2821" max="2821" width="10.09765625" bestFit="1" customWidth="1"/>
    <col min="2822" max="2822" width="10.19921875" customWidth="1"/>
    <col min="2823" max="2823" width="15.69921875" customWidth="1"/>
    <col min="2824" max="2824" width="10.59765625" customWidth="1"/>
    <col min="2825" max="2825" width="12.09765625" customWidth="1"/>
    <col min="2826" max="2826" width="10.69921875" customWidth="1"/>
    <col min="2827" max="2827" width="15.59765625" customWidth="1"/>
    <col min="2828" max="2828" width="12.09765625" customWidth="1"/>
    <col min="2829" max="2829" width="28" customWidth="1"/>
    <col min="2830" max="2880" width="7.8984375" customWidth="1"/>
    <col min="3073" max="3073" width="7.8984375" customWidth="1"/>
    <col min="3074" max="3074" width="9.3984375" customWidth="1"/>
    <col min="3075" max="3076" width="8.5" customWidth="1"/>
    <col min="3077" max="3077" width="10.09765625" bestFit="1" customWidth="1"/>
    <col min="3078" max="3078" width="10.19921875" customWidth="1"/>
    <col min="3079" max="3079" width="15.69921875" customWidth="1"/>
    <col min="3080" max="3080" width="10.59765625" customWidth="1"/>
    <col min="3081" max="3081" width="12.09765625" customWidth="1"/>
    <col min="3082" max="3082" width="10.69921875" customWidth="1"/>
    <col min="3083" max="3083" width="15.59765625" customWidth="1"/>
    <col min="3084" max="3084" width="12.09765625" customWidth="1"/>
    <col min="3085" max="3085" width="28" customWidth="1"/>
    <col min="3086" max="3136" width="7.8984375" customWidth="1"/>
    <col min="3329" max="3329" width="7.8984375" customWidth="1"/>
    <col min="3330" max="3330" width="9.3984375" customWidth="1"/>
    <col min="3331" max="3332" width="8.5" customWidth="1"/>
    <col min="3333" max="3333" width="10.09765625" bestFit="1" customWidth="1"/>
    <col min="3334" max="3334" width="10.19921875" customWidth="1"/>
    <col min="3335" max="3335" width="15.69921875" customWidth="1"/>
    <col min="3336" max="3336" width="10.59765625" customWidth="1"/>
    <col min="3337" max="3337" width="12.09765625" customWidth="1"/>
    <col min="3338" max="3338" width="10.69921875" customWidth="1"/>
    <col min="3339" max="3339" width="15.59765625" customWidth="1"/>
    <col min="3340" max="3340" width="12.09765625" customWidth="1"/>
    <col min="3341" max="3341" width="28" customWidth="1"/>
    <col min="3342" max="3392" width="7.8984375" customWidth="1"/>
    <col min="3585" max="3585" width="7.8984375" customWidth="1"/>
    <col min="3586" max="3586" width="9.3984375" customWidth="1"/>
    <col min="3587" max="3588" width="8.5" customWidth="1"/>
    <col min="3589" max="3589" width="10.09765625" bestFit="1" customWidth="1"/>
    <col min="3590" max="3590" width="10.19921875" customWidth="1"/>
    <col min="3591" max="3591" width="15.69921875" customWidth="1"/>
    <col min="3592" max="3592" width="10.59765625" customWidth="1"/>
    <col min="3593" max="3593" width="12.09765625" customWidth="1"/>
    <col min="3594" max="3594" width="10.69921875" customWidth="1"/>
    <col min="3595" max="3595" width="15.59765625" customWidth="1"/>
    <col min="3596" max="3596" width="12.09765625" customWidth="1"/>
    <col min="3597" max="3597" width="28" customWidth="1"/>
    <col min="3598" max="3648" width="7.8984375" customWidth="1"/>
    <col min="3841" max="3841" width="7.8984375" customWidth="1"/>
    <col min="3842" max="3842" width="9.3984375" customWidth="1"/>
    <col min="3843" max="3844" width="8.5" customWidth="1"/>
    <col min="3845" max="3845" width="10.09765625" bestFit="1" customWidth="1"/>
    <col min="3846" max="3846" width="10.19921875" customWidth="1"/>
    <col min="3847" max="3847" width="15.69921875" customWidth="1"/>
    <col min="3848" max="3848" width="10.59765625" customWidth="1"/>
    <col min="3849" max="3849" width="12.09765625" customWidth="1"/>
    <col min="3850" max="3850" width="10.69921875" customWidth="1"/>
    <col min="3851" max="3851" width="15.59765625" customWidth="1"/>
    <col min="3852" max="3852" width="12.09765625" customWidth="1"/>
    <col min="3853" max="3853" width="28" customWidth="1"/>
    <col min="3854" max="3904" width="7.8984375" customWidth="1"/>
    <col min="4097" max="4097" width="7.8984375" customWidth="1"/>
    <col min="4098" max="4098" width="9.3984375" customWidth="1"/>
    <col min="4099" max="4100" width="8.5" customWidth="1"/>
    <col min="4101" max="4101" width="10.09765625" bestFit="1" customWidth="1"/>
    <col min="4102" max="4102" width="10.19921875" customWidth="1"/>
    <col min="4103" max="4103" width="15.69921875" customWidth="1"/>
    <col min="4104" max="4104" width="10.59765625" customWidth="1"/>
    <col min="4105" max="4105" width="12.09765625" customWidth="1"/>
    <col min="4106" max="4106" width="10.69921875" customWidth="1"/>
    <col min="4107" max="4107" width="15.59765625" customWidth="1"/>
    <col min="4108" max="4108" width="12.09765625" customWidth="1"/>
    <col min="4109" max="4109" width="28" customWidth="1"/>
    <col min="4110" max="4160" width="7.8984375" customWidth="1"/>
    <col min="4353" max="4353" width="7.8984375" customWidth="1"/>
    <col min="4354" max="4354" width="9.3984375" customWidth="1"/>
    <col min="4355" max="4356" width="8.5" customWidth="1"/>
    <col min="4357" max="4357" width="10.09765625" bestFit="1" customWidth="1"/>
    <col min="4358" max="4358" width="10.19921875" customWidth="1"/>
    <col min="4359" max="4359" width="15.69921875" customWidth="1"/>
    <col min="4360" max="4360" width="10.59765625" customWidth="1"/>
    <col min="4361" max="4361" width="12.09765625" customWidth="1"/>
    <col min="4362" max="4362" width="10.69921875" customWidth="1"/>
    <col min="4363" max="4363" width="15.59765625" customWidth="1"/>
    <col min="4364" max="4364" width="12.09765625" customWidth="1"/>
    <col min="4365" max="4365" width="28" customWidth="1"/>
    <col min="4366" max="4416" width="7.8984375" customWidth="1"/>
    <col min="4609" max="4609" width="7.8984375" customWidth="1"/>
    <col min="4610" max="4610" width="9.3984375" customWidth="1"/>
    <col min="4611" max="4612" width="8.5" customWidth="1"/>
    <col min="4613" max="4613" width="10.09765625" bestFit="1" customWidth="1"/>
    <col min="4614" max="4614" width="10.19921875" customWidth="1"/>
    <col min="4615" max="4615" width="15.69921875" customWidth="1"/>
    <col min="4616" max="4616" width="10.59765625" customWidth="1"/>
    <col min="4617" max="4617" width="12.09765625" customWidth="1"/>
    <col min="4618" max="4618" width="10.69921875" customWidth="1"/>
    <col min="4619" max="4619" width="15.59765625" customWidth="1"/>
    <col min="4620" max="4620" width="12.09765625" customWidth="1"/>
    <col min="4621" max="4621" width="28" customWidth="1"/>
    <col min="4622" max="4672" width="7.8984375" customWidth="1"/>
    <col min="4865" max="4865" width="7.8984375" customWidth="1"/>
    <col min="4866" max="4866" width="9.3984375" customWidth="1"/>
    <col min="4867" max="4868" width="8.5" customWidth="1"/>
    <col min="4869" max="4869" width="10.09765625" bestFit="1" customWidth="1"/>
    <col min="4870" max="4870" width="10.19921875" customWidth="1"/>
    <col min="4871" max="4871" width="15.69921875" customWidth="1"/>
    <col min="4872" max="4872" width="10.59765625" customWidth="1"/>
    <col min="4873" max="4873" width="12.09765625" customWidth="1"/>
    <col min="4874" max="4874" width="10.69921875" customWidth="1"/>
    <col min="4875" max="4875" width="15.59765625" customWidth="1"/>
    <col min="4876" max="4876" width="12.09765625" customWidth="1"/>
    <col min="4877" max="4877" width="28" customWidth="1"/>
    <col min="4878" max="4928" width="7.8984375" customWidth="1"/>
    <col min="5121" max="5121" width="7.8984375" customWidth="1"/>
    <col min="5122" max="5122" width="9.3984375" customWidth="1"/>
    <col min="5123" max="5124" width="8.5" customWidth="1"/>
    <col min="5125" max="5125" width="10.09765625" bestFit="1" customWidth="1"/>
    <col min="5126" max="5126" width="10.19921875" customWidth="1"/>
    <col min="5127" max="5127" width="15.69921875" customWidth="1"/>
    <col min="5128" max="5128" width="10.59765625" customWidth="1"/>
    <col min="5129" max="5129" width="12.09765625" customWidth="1"/>
    <col min="5130" max="5130" width="10.69921875" customWidth="1"/>
    <col min="5131" max="5131" width="15.59765625" customWidth="1"/>
    <col min="5132" max="5132" width="12.09765625" customWidth="1"/>
    <col min="5133" max="5133" width="28" customWidth="1"/>
    <col min="5134" max="5184" width="7.8984375" customWidth="1"/>
    <col min="5377" max="5377" width="7.8984375" customWidth="1"/>
    <col min="5378" max="5378" width="9.3984375" customWidth="1"/>
    <col min="5379" max="5380" width="8.5" customWidth="1"/>
    <col min="5381" max="5381" width="10.09765625" bestFit="1" customWidth="1"/>
    <col min="5382" max="5382" width="10.19921875" customWidth="1"/>
    <col min="5383" max="5383" width="15.69921875" customWidth="1"/>
    <col min="5384" max="5384" width="10.59765625" customWidth="1"/>
    <col min="5385" max="5385" width="12.09765625" customWidth="1"/>
    <col min="5386" max="5386" width="10.69921875" customWidth="1"/>
    <col min="5387" max="5387" width="15.59765625" customWidth="1"/>
    <col min="5388" max="5388" width="12.09765625" customWidth="1"/>
    <col min="5389" max="5389" width="28" customWidth="1"/>
    <col min="5390" max="5440" width="7.8984375" customWidth="1"/>
    <col min="5633" max="5633" width="7.8984375" customWidth="1"/>
    <col min="5634" max="5634" width="9.3984375" customWidth="1"/>
    <col min="5635" max="5636" width="8.5" customWidth="1"/>
    <col min="5637" max="5637" width="10.09765625" bestFit="1" customWidth="1"/>
    <col min="5638" max="5638" width="10.19921875" customWidth="1"/>
    <col min="5639" max="5639" width="15.69921875" customWidth="1"/>
    <col min="5640" max="5640" width="10.59765625" customWidth="1"/>
    <col min="5641" max="5641" width="12.09765625" customWidth="1"/>
    <col min="5642" max="5642" width="10.69921875" customWidth="1"/>
    <col min="5643" max="5643" width="15.59765625" customWidth="1"/>
    <col min="5644" max="5644" width="12.09765625" customWidth="1"/>
    <col min="5645" max="5645" width="28" customWidth="1"/>
    <col min="5646" max="5696" width="7.8984375" customWidth="1"/>
    <col min="5889" max="5889" width="7.8984375" customWidth="1"/>
    <col min="5890" max="5890" width="9.3984375" customWidth="1"/>
    <col min="5891" max="5892" width="8.5" customWidth="1"/>
    <col min="5893" max="5893" width="10.09765625" bestFit="1" customWidth="1"/>
    <col min="5894" max="5894" width="10.19921875" customWidth="1"/>
    <col min="5895" max="5895" width="15.69921875" customWidth="1"/>
    <col min="5896" max="5896" width="10.59765625" customWidth="1"/>
    <col min="5897" max="5897" width="12.09765625" customWidth="1"/>
    <col min="5898" max="5898" width="10.69921875" customWidth="1"/>
    <col min="5899" max="5899" width="15.59765625" customWidth="1"/>
    <col min="5900" max="5900" width="12.09765625" customWidth="1"/>
    <col min="5901" max="5901" width="28" customWidth="1"/>
    <col min="5902" max="5952" width="7.8984375" customWidth="1"/>
    <col min="6145" max="6145" width="7.8984375" customWidth="1"/>
    <col min="6146" max="6146" width="9.3984375" customWidth="1"/>
    <col min="6147" max="6148" width="8.5" customWidth="1"/>
    <col min="6149" max="6149" width="10.09765625" bestFit="1" customWidth="1"/>
    <col min="6150" max="6150" width="10.19921875" customWidth="1"/>
    <col min="6151" max="6151" width="15.69921875" customWidth="1"/>
    <col min="6152" max="6152" width="10.59765625" customWidth="1"/>
    <col min="6153" max="6153" width="12.09765625" customWidth="1"/>
    <col min="6154" max="6154" width="10.69921875" customWidth="1"/>
    <col min="6155" max="6155" width="15.59765625" customWidth="1"/>
    <col min="6156" max="6156" width="12.09765625" customWidth="1"/>
    <col min="6157" max="6157" width="28" customWidth="1"/>
    <col min="6158" max="6208" width="7.8984375" customWidth="1"/>
    <col min="6401" max="6401" width="7.8984375" customWidth="1"/>
    <col min="6402" max="6402" width="9.3984375" customWidth="1"/>
    <col min="6403" max="6404" width="8.5" customWidth="1"/>
    <col min="6405" max="6405" width="10.09765625" bestFit="1" customWidth="1"/>
    <col min="6406" max="6406" width="10.19921875" customWidth="1"/>
    <col min="6407" max="6407" width="15.69921875" customWidth="1"/>
    <col min="6408" max="6408" width="10.59765625" customWidth="1"/>
    <col min="6409" max="6409" width="12.09765625" customWidth="1"/>
    <col min="6410" max="6410" width="10.69921875" customWidth="1"/>
    <col min="6411" max="6411" width="15.59765625" customWidth="1"/>
    <col min="6412" max="6412" width="12.09765625" customWidth="1"/>
    <col min="6413" max="6413" width="28" customWidth="1"/>
    <col min="6414" max="6464" width="7.8984375" customWidth="1"/>
    <col min="6657" max="6657" width="7.8984375" customWidth="1"/>
    <col min="6658" max="6658" width="9.3984375" customWidth="1"/>
    <col min="6659" max="6660" width="8.5" customWidth="1"/>
    <col min="6661" max="6661" width="10.09765625" bestFit="1" customWidth="1"/>
    <col min="6662" max="6662" width="10.19921875" customWidth="1"/>
    <col min="6663" max="6663" width="15.69921875" customWidth="1"/>
    <col min="6664" max="6664" width="10.59765625" customWidth="1"/>
    <col min="6665" max="6665" width="12.09765625" customWidth="1"/>
    <col min="6666" max="6666" width="10.69921875" customWidth="1"/>
    <col min="6667" max="6667" width="15.59765625" customWidth="1"/>
    <col min="6668" max="6668" width="12.09765625" customWidth="1"/>
    <col min="6669" max="6669" width="28" customWidth="1"/>
    <col min="6670" max="6720" width="7.8984375" customWidth="1"/>
    <col min="6913" max="6913" width="7.8984375" customWidth="1"/>
    <col min="6914" max="6914" width="9.3984375" customWidth="1"/>
    <col min="6915" max="6916" width="8.5" customWidth="1"/>
    <col min="6917" max="6917" width="10.09765625" bestFit="1" customWidth="1"/>
    <col min="6918" max="6918" width="10.19921875" customWidth="1"/>
    <col min="6919" max="6919" width="15.69921875" customWidth="1"/>
    <col min="6920" max="6920" width="10.59765625" customWidth="1"/>
    <col min="6921" max="6921" width="12.09765625" customWidth="1"/>
    <col min="6922" max="6922" width="10.69921875" customWidth="1"/>
    <col min="6923" max="6923" width="15.59765625" customWidth="1"/>
    <col min="6924" max="6924" width="12.09765625" customWidth="1"/>
    <col min="6925" max="6925" width="28" customWidth="1"/>
    <col min="6926" max="6976" width="7.8984375" customWidth="1"/>
    <col min="7169" max="7169" width="7.8984375" customWidth="1"/>
    <col min="7170" max="7170" width="9.3984375" customWidth="1"/>
    <col min="7171" max="7172" width="8.5" customWidth="1"/>
    <col min="7173" max="7173" width="10.09765625" bestFit="1" customWidth="1"/>
    <col min="7174" max="7174" width="10.19921875" customWidth="1"/>
    <col min="7175" max="7175" width="15.69921875" customWidth="1"/>
    <col min="7176" max="7176" width="10.59765625" customWidth="1"/>
    <col min="7177" max="7177" width="12.09765625" customWidth="1"/>
    <col min="7178" max="7178" width="10.69921875" customWidth="1"/>
    <col min="7179" max="7179" width="15.59765625" customWidth="1"/>
    <col min="7180" max="7180" width="12.09765625" customWidth="1"/>
    <col min="7181" max="7181" width="28" customWidth="1"/>
    <col min="7182" max="7232" width="7.8984375" customWidth="1"/>
    <col min="7425" max="7425" width="7.8984375" customWidth="1"/>
    <col min="7426" max="7426" width="9.3984375" customWidth="1"/>
    <col min="7427" max="7428" width="8.5" customWidth="1"/>
    <col min="7429" max="7429" width="10.09765625" bestFit="1" customWidth="1"/>
    <col min="7430" max="7430" width="10.19921875" customWidth="1"/>
    <col min="7431" max="7431" width="15.69921875" customWidth="1"/>
    <col min="7432" max="7432" width="10.59765625" customWidth="1"/>
    <col min="7433" max="7433" width="12.09765625" customWidth="1"/>
    <col min="7434" max="7434" width="10.69921875" customWidth="1"/>
    <col min="7435" max="7435" width="15.59765625" customWidth="1"/>
    <col min="7436" max="7436" width="12.09765625" customWidth="1"/>
    <col min="7437" max="7437" width="28" customWidth="1"/>
    <col min="7438" max="7488" width="7.8984375" customWidth="1"/>
    <col min="7681" max="7681" width="7.8984375" customWidth="1"/>
    <col min="7682" max="7682" width="9.3984375" customWidth="1"/>
    <col min="7683" max="7684" width="8.5" customWidth="1"/>
    <col min="7685" max="7685" width="10.09765625" bestFit="1" customWidth="1"/>
    <col min="7686" max="7686" width="10.19921875" customWidth="1"/>
    <col min="7687" max="7687" width="15.69921875" customWidth="1"/>
    <col min="7688" max="7688" width="10.59765625" customWidth="1"/>
    <col min="7689" max="7689" width="12.09765625" customWidth="1"/>
    <col min="7690" max="7690" width="10.69921875" customWidth="1"/>
    <col min="7691" max="7691" width="15.59765625" customWidth="1"/>
    <col min="7692" max="7692" width="12.09765625" customWidth="1"/>
    <col min="7693" max="7693" width="28" customWidth="1"/>
    <col min="7694" max="7744" width="7.8984375" customWidth="1"/>
    <col min="7937" max="7937" width="7.8984375" customWidth="1"/>
    <col min="7938" max="7938" width="9.3984375" customWidth="1"/>
    <col min="7939" max="7940" width="8.5" customWidth="1"/>
    <col min="7941" max="7941" width="10.09765625" bestFit="1" customWidth="1"/>
    <col min="7942" max="7942" width="10.19921875" customWidth="1"/>
    <col min="7943" max="7943" width="15.69921875" customWidth="1"/>
    <col min="7944" max="7944" width="10.59765625" customWidth="1"/>
    <col min="7945" max="7945" width="12.09765625" customWidth="1"/>
    <col min="7946" max="7946" width="10.69921875" customWidth="1"/>
    <col min="7947" max="7947" width="15.59765625" customWidth="1"/>
    <col min="7948" max="7948" width="12.09765625" customWidth="1"/>
    <col min="7949" max="7949" width="28" customWidth="1"/>
    <col min="7950" max="8000" width="7.8984375" customWidth="1"/>
    <col min="8193" max="8193" width="7.8984375" customWidth="1"/>
    <col min="8194" max="8194" width="9.3984375" customWidth="1"/>
    <col min="8195" max="8196" width="8.5" customWidth="1"/>
    <col min="8197" max="8197" width="10.09765625" bestFit="1" customWidth="1"/>
    <col min="8198" max="8198" width="10.19921875" customWidth="1"/>
    <col min="8199" max="8199" width="15.69921875" customWidth="1"/>
    <col min="8200" max="8200" width="10.59765625" customWidth="1"/>
    <col min="8201" max="8201" width="12.09765625" customWidth="1"/>
    <col min="8202" max="8202" width="10.69921875" customWidth="1"/>
    <col min="8203" max="8203" width="15.59765625" customWidth="1"/>
    <col min="8204" max="8204" width="12.09765625" customWidth="1"/>
    <col min="8205" max="8205" width="28" customWidth="1"/>
    <col min="8206" max="8256" width="7.8984375" customWidth="1"/>
    <col min="8449" max="8449" width="7.8984375" customWidth="1"/>
    <col min="8450" max="8450" width="9.3984375" customWidth="1"/>
    <col min="8451" max="8452" width="8.5" customWidth="1"/>
    <col min="8453" max="8453" width="10.09765625" bestFit="1" customWidth="1"/>
    <col min="8454" max="8454" width="10.19921875" customWidth="1"/>
    <col min="8455" max="8455" width="15.69921875" customWidth="1"/>
    <col min="8456" max="8456" width="10.59765625" customWidth="1"/>
    <col min="8457" max="8457" width="12.09765625" customWidth="1"/>
    <col min="8458" max="8458" width="10.69921875" customWidth="1"/>
    <col min="8459" max="8459" width="15.59765625" customWidth="1"/>
    <col min="8460" max="8460" width="12.09765625" customWidth="1"/>
    <col min="8461" max="8461" width="28" customWidth="1"/>
    <col min="8462" max="8512" width="7.8984375" customWidth="1"/>
    <col min="8705" max="8705" width="7.8984375" customWidth="1"/>
    <col min="8706" max="8706" width="9.3984375" customWidth="1"/>
    <col min="8707" max="8708" width="8.5" customWidth="1"/>
    <col min="8709" max="8709" width="10.09765625" bestFit="1" customWidth="1"/>
    <col min="8710" max="8710" width="10.19921875" customWidth="1"/>
    <col min="8711" max="8711" width="15.69921875" customWidth="1"/>
    <col min="8712" max="8712" width="10.59765625" customWidth="1"/>
    <col min="8713" max="8713" width="12.09765625" customWidth="1"/>
    <col min="8714" max="8714" width="10.69921875" customWidth="1"/>
    <col min="8715" max="8715" width="15.59765625" customWidth="1"/>
    <col min="8716" max="8716" width="12.09765625" customWidth="1"/>
    <col min="8717" max="8717" width="28" customWidth="1"/>
    <col min="8718" max="8768" width="7.8984375" customWidth="1"/>
    <col min="8961" max="8961" width="7.8984375" customWidth="1"/>
    <col min="8962" max="8962" width="9.3984375" customWidth="1"/>
    <col min="8963" max="8964" width="8.5" customWidth="1"/>
    <col min="8965" max="8965" width="10.09765625" bestFit="1" customWidth="1"/>
    <col min="8966" max="8966" width="10.19921875" customWidth="1"/>
    <col min="8967" max="8967" width="15.69921875" customWidth="1"/>
    <col min="8968" max="8968" width="10.59765625" customWidth="1"/>
    <col min="8969" max="8969" width="12.09765625" customWidth="1"/>
    <col min="8970" max="8970" width="10.69921875" customWidth="1"/>
    <col min="8971" max="8971" width="15.59765625" customWidth="1"/>
    <col min="8972" max="8972" width="12.09765625" customWidth="1"/>
    <col min="8973" max="8973" width="28" customWidth="1"/>
    <col min="8974" max="9024" width="7.8984375" customWidth="1"/>
    <col min="9217" max="9217" width="7.8984375" customWidth="1"/>
    <col min="9218" max="9218" width="9.3984375" customWidth="1"/>
    <col min="9219" max="9220" width="8.5" customWidth="1"/>
    <col min="9221" max="9221" width="10.09765625" bestFit="1" customWidth="1"/>
    <col min="9222" max="9222" width="10.19921875" customWidth="1"/>
    <col min="9223" max="9223" width="15.69921875" customWidth="1"/>
    <col min="9224" max="9224" width="10.59765625" customWidth="1"/>
    <col min="9225" max="9225" width="12.09765625" customWidth="1"/>
    <col min="9226" max="9226" width="10.69921875" customWidth="1"/>
    <col min="9227" max="9227" width="15.59765625" customWidth="1"/>
    <col min="9228" max="9228" width="12.09765625" customWidth="1"/>
    <col min="9229" max="9229" width="28" customWidth="1"/>
    <col min="9230" max="9280" width="7.8984375" customWidth="1"/>
    <col min="9473" max="9473" width="7.8984375" customWidth="1"/>
    <col min="9474" max="9474" width="9.3984375" customWidth="1"/>
    <col min="9475" max="9476" width="8.5" customWidth="1"/>
    <col min="9477" max="9477" width="10.09765625" bestFit="1" customWidth="1"/>
    <col min="9478" max="9478" width="10.19921875" customWidth="1"/>
    <col min="9479" max="9479" width="15.69921875" customWidth="1"/>
    <col min="9480" max="9480" width="10.59765625" customWidth="1"/>
    <col min="9481" max="9481" width="12.09765625" customWidth="1"/>
    <col min="9482" max="9482" width="10.69921875" customWidth="1"/>
    <col min="9483" max="9483" width="15.59765625" customWidth="1"/>
    <col min="9484" max="9484" width="12.09765625" customWidth="1"/>
    <col min="9485" max="9485" width="28" customWidth="1"/>
    <col min="9486" max="9536" width="7.8984375" customWidth="1"/>
    <col min="9729" max="9729" width="7.8984375" customWidth="1"/>
    <col min="9730" max="9730" width="9.3984375" customWidth="1"/>
    <col min="9731" max="9732" width="8.5" customWidth="1"/>
    <col min="9733" max="9733" width="10.09765625" bestFit="1" customWidth="1"/>
    <col min="9734" max="9734" width="10.19921875" customWidth="1"/>
    <col min="9735" max="9735" width="15.69921875" customWidth="1"/>
    <col min="9736" max="9736" width="10.59765625" customWidth="1"/>
    <col min="9737" max="9737" width="12.09765625" customWidth="1"/>
    <col min="9738" max="9738" width="10.69921875" customWidth="1"/>
    <col min="9739" max="9739" width="15.59765625" customWidth="1"/>
    <col min="9740" max="9740" width="12.09765625" customWidth="1"/>
    <col min="9741" max="9741" width="28" customWidth="1"/>
    <col min="9742" max="9792" width="7.8984375" customWidth="1"/>
    <col min="9985" max="9985" width="7.8984375" customWidth="1"/>
    <col min="9986" max="9986" width="9.3984375" customWidth="1"/>
    <col min="9987" max="9988" width="8.5" customWidth="1"/>
    <col min="9989" max="9989" width="10.09765625" bestFit="1" customWidth="1"/>
    <col min="9990" max="9990" width="10.19921875" customWidth="1"/>
    <col min="9991" max="9991" width="15.69921875" customWidth="1"/>
    <col min="9992" max="9992" width="10.59765625" customWidth="1"/>
    <col min="9993" max="9993" width="12.09765625" customWidth="1"/>
    <col min="9994" max="9994" width="10.69921875" customWidth="1"/>
    <col min="9995" max="9995" width="15.59765625" customWidth="1"/>
    <col min="9996" max="9996" width="12.09765625" customWidth="1"/>
    <col min="9997" max="9997" width="28" customWidth="1"/>
    <col min="9998" max="10048" width="7.8984375" customWidth="1"/>
    <col min="10241" max="10241" width="7.8984375" customWidth="1"/>
    <col min="10242" max="10242" width="9.3984375" customWidth="1"/>
    <col min="10243" max="10244" width="8.5" customWidth="1"/>
    <col min="10245" max="10245" width="10.09765625" bestFit="1" customWidth="1"/>
    <col min="10246" max="10246" width="10.19921875" customWidth="1"/>
    <col min="10247" max="10247" width="15.69921875" customWidth="1"/>
    <col min="10248" max="10248" width="10.59765625" customWidth="1"/>
    <col min="10249" max="10249" width="12.09765625" customWidth="1"/>
    <col min="10250" max="10250" width="10.69921875" customWidth="1"/>
    <col min="10251" max="10251" width="15.59765625" customWidth="1"/>
    <col min="10252" max="10252" width="12.09765625" customWidth="1"/>
    <col min="10253" max="10253" width="28" customWidth="1"/>
    <col min="10254" max="10304" width="7.8984375" customWidth="1"/>
    <col min="10497" max="10497" width="7.8984375" customWidth="1"/>
    <col min="10498" max="10498" width="9.3984375" customWidth="1"/>
    <col min="10499" max="10500" width="8.5" customWidth="1"/>
    <col min="10501" max="10501" width="10.09765625" bestFit="1" customWidth="1"/>
    <col min="10502" max="10502" width="10.19921875" customWidth="1"/>
    <col min="10503" max="10503" width="15.69921875" customWidth="1"/>
    <col min="10504" max="10504" width="10.59765625" customWidth="1"/>
    <col min="10505" max="10505" width="12.09765625" customWidth="1"/>
    <col min="10506" max="10506" width="10.69921875" customWidth="1"/>
    <col min="10507" max="10507" width="15.59765625" customWidth="1"/>
    <col min="10508" max="10508" width="12.09765625" customWidth="1"/>
    <col min="10509" max="10509" width="28" customWidth="1"/>
    <col min="10510" max="10560" width="7.8984375" customWidth="1"/>
    <col min="10753" max="10753" width="7.8984375" customWidth="1"/>
    <col min="10754" max="10754" width="9.3984375" customWidth="1"/>
    <col min="10755" max="10756" width="8.5" customWidth="1"/>
    <col min="10757" max="10757" width="10.09765625" bestFit="1" customWidth="1"/>
    <col min="10758" max="10758" width="10.19921875" customWidth="1"/>
    <col min="10759" max="10759" width="15.69921875" customWidth="1"/>
    <col min="10760" max="10760" width="10.59765625" customWidth="1"/>
    <col min="10761" max="10761" width="12.09765625" customWidth="1"/>
    <col min="10762" max="10762" width="10.69921875" customWidth="1"/>
    <col min="10763" max="10763" width="15.59765625" customWidth="1"/>
    <col min="10764" max="10764" width="12.09765625" customWidth="1"/>
    <col min="10765" max="10765" width="28" customWidth="1"/>
    <col min="10766" max="10816" width="7.8984375" customWidth="1"/>
    <col min="11009" max="11009" width="7.8984375" customWidth="1"/>
    <col min="11010" max="11010" width="9.3984375" customWidth="1"/>
    <col min="11011" max="11012" width="8.5" customWidth="1"/>
    <col min="11013" max="11013" width="10.09765625" bestFit="1" customWidth="1"/>
    <col min="11014" max="11014" width="10.19921875" customWidth="1"/>
    <col min="11015" max="11015" width="15.69921875" customWidth="1"/>
    <col min="11016" max="11016" width="10.59765625" customWidth="1"/>
    <col min="11017" max="11017" width="12.09765625" customWidth="1"/>
    <col min="11018" max="11018" width="10.69921875" customWidth="1"/>
    <col min="11019" max="11019" width="15.59765625" customWidth="1"/>
    <col min="11020" max="11020" width="12.09765625" customWidth="1"/>
    <col min="11021" max="11021" width="28" customWidth="1"/>
    <col min="11022" max="11072" width="7.8984375" customWidth="1"/>
    <col min="11265" max="11265" width="7.8984375" customWidth="1"/>
    <col min="11266" max="11266" width="9.3984375" customWidth="1"/>
    <col min="11267" max="11268" width="8.5" customWidth="1"/>
    <col min="11269" max="11269" width="10.09765625" bestFit="1" customWidth="1"/>
    <col min="11270" max="11270" width="10.19921875" customWidth="1"/>
    <col min="11271" max="11271" width="15.69921875" customWidth="1"/>
    <col min="11272" max="11272" width="10.59765625" customWidth="1"/>
    <col min="11273" max="11273" width="12.09765625" customWidth="1"/>
    <col min="11274" max="11274" width="10.69921875" customWidth="1"/>
    <col min="11275" max="11275" width="15.59765625" customWidth="1"/>
    <col min="11276" max="11276" width="12.09765625" customWidth="1"/>
    <col min="11277" max="11277" width="28" customWidth="1"/>
    <col min="11278" max="11328" width="7.8984375" customWidth="1"/>
    <col min="11521" max="11521" width="7.8984375" customWidth="1"/>
    <col min="11522" max="11522" width="9.3984375" customWidth="1"/>
    <col min="11523" max="11524" width="8.5" customWidth="1"/>
    <col min="11525" max="11525" width="10.09765625" bestFit="1" customWidth="1"/>
    <col min="11526" max="11526" width="10.19921875" customWidth="1"/>
    <col min="11527" max="11527" width="15.69921875" customWidth="1"/>
    <col min="11528" max="11528" width="10.59765625" customWidth="1"/>
    <col min="11529" max="11529" width="12.09765625" customWidth="1"/>
    <col min="11530" max="11530" width="10.69921875" customWidth="1"/>
    <col min="11531" max="11531" width="15.59765625" customWidth="1"/>
    <col min="11532" max="11532" width="12.09765625" customWidth="1"/>
    <col min="11533" max="11533" width="28" customWidth="1"/>
    <col min="11534" max="11584" width="7.8984375" customWidth="1"/>
    <col min="11777" max="11777" width="7.8984375" customWidth="1"/>
    <col min="11778" max="11778" width="9.3984375" customWidth="1"/>
    <col min="11779" max="11780" width="8.5" customWidth="1"/>
    <col min="11781" max="11781" width="10.09765625" bestFit="1" customWidth="1"/>
    <col min="11782" max="11782" width="10.19921875" customWidth="1"/>
    <col min="11783" max="11783" width="15.69921875" customWidth="1"/>
    <col min="11784" max="11784" width="10.59765625" customWidth="1"/>
    <col min="11785" max="11785" width="12.09765625" customWidth="1"/>
    <col min="11786" max="11786" width="10.69921875" customWidth="1"/>
    <col min="11787" max="11787" width="15.59765625" customWidth="1"/>
    <col min="11788" max="11788" width="12.09765625" customWidth="1"/>
    <col min="11789" max="11789" width="28" customWidth="1"/>
    <col min="11790" max="11840" width="7.8984375" customWidth="1"/>
    <col min="12033" max="12033" width="7.8984375" customWidth="1"/>
    <col min="12034" max="12034" width="9.3984375" customWidth="1"/>
    <col min="12035" max="12036" width="8.5" customWidth="1"/>
    <col min="12037" max="12037" width="10.09765625" bestFit="1" customWidth="1"/>
    <col min="12038" max="12038" width="10.19921875" customWidth="1"/>
    <col min="12039" max="12039" width="15.69921875" customWidth="1"/>
    <col min="12040" max="12040" width="10.59765625" customWidth="1"/>
    <col min="12041" max="12041" width="12.09765625" customWidth="1"/>
    <col min="12042" max="12042" width="10.69921875" customWidth="1"/>
    <col min="12043" max="12043" width="15.59765625" customWidth="1"/>
    <col min="12044" max="12044" width="12.09765625" customWidth="1"/>
    <col min="12045" max="12045" width="28" customWidth="1"/>
    <col min="12046" max="12096" width="7.8984375" customWidth="1"/>
    <col min="12289" max="12289" width="7.8984375" customWidth="1"/>
    <col min="12290" max="12290" width="9.3984375" customWidth="1"/>
    <col min="12291" max="12292" width="8.5" customWidth="1"/>
    <col min="12293" max="12293" width="10.09765625" bestFit="1" customWidth="1"/>
    <col min="12294" max="12294" width="10.19921875" customWidth="1"/>
    <col min="12295" max="12295" width="15.69921875" customWidth="1"/>
    <col min="12296" max="12296" width="10.59765625" customWidth="1"/>
    <col min="12297" max="12297" width="12.09765625" customWidth="1"/>
    <col min="12298" max="12298" width="10.69921875" customWidth="1"/>
    <col min="12299" max="12299" width="15.59765625" customWidth="1"/>
    <col min="12300" max="12300" width="12.09765625" customWidth="1"/>
    <col min="12301" max="12301" width="28" customWidth="1"/>
    <col min="12302" max="12352" width="7.8984375" customWidth="1"/>
    <col min="12545" max="12545" width="7.8984375" customWidth="1"/>
    <col min="12546" max="12546" width="9.3984375" customWidth="1"/>
    <col min="12547" max="12548" width="8.5" customWidth="1"/>
    <col min="12549" max="12549" width="10.09765625" bestFit="1" customWidth="1"/>
    <col min="12550" max="12550" width="10.19921875" customWidth="1"/>
    <col min="12551" max="12551" width="15.69921875" customWidth="1"/>
    <col min="12552" max="12552" width="10.59765625" customWidth="1"/>
    <col min="12553" max="12553" width="12.09765625" customWidth="1"/>
    <col min="12554" max="12554" width="10.69921875" customWidth="1"/>
    <col min="12555" max="12555" width="15.59765625" customWidth="1"/>
    <col min="12556" max="12556" width="12.09765625" customWidth="1"/>
    <col min="12557" max="12557" width="28" customWidth="1"/>
    <col min="12558" max="12608" width="7.8984375" customWidth="1"/>
    <col min="12801" max="12801" width="7.8984375" customWidth="1"/>
    <col min="12802" max="12802" width="9.3984375" customWidth="1"/>
    <col min="12803" max="12804" width="8.5" customWidth="1"/>
    <col min="12805" max="12805" width="10.09765625" bestFit="1" customWidth="1"/>
    <col min="12806" max="12806" width="10.19921875" customWidth="1"/>
    <col min="12807" max="12807" width="15.69921875" customWidth="1"/>
    <col min="12808" max="12808" width="10.59765625" customWidth="1"/>
    <col min="12809" max="12809" width="12.09765625" customWidth="1"/>
    <col min="12810" max="12810" width="10.69921875" customWidth="1"/>
    <col min="12811" max="12811" width="15.59765625" customWidth="1"/>
    <col min="12812" max="12812" width="12.09765625" customWidth="1"/>
    <col min="12813" max="12813" width="28" customWidth="1"/>
    <col min="12814" max="12864" width="7.8984375" customWidth="1"/>
    <col min="13057" max="13057" width="7.8984375" customWidth="1"/>
    <col min="13058" max="13058" width="9.3984375" customWidth="1"/>
    <col min="13059" max="13060" width="8.5" customWidth="1"/>
    <col min="13061" max="13061" width="10.09765625" bestFit="1" customWidth="1"/>
    <col min="13062" max="13062" width="10.19921875" customWidth="1"/>
    <col min="13063" max="13063" width="15.69921875" customWidth="1"/>
    <col min="13064" max="13064" width="10.59765625" customWidth="1"/>
    <col min="13065" max="13065" width="12.09765625" customWidth="1"/>
    <col min="13066" max="13066" width="10.69921875" customWidth="1"/>
    <col min="13067" max="13067" width="15.59765625" customWidth="1"/>
    <col min="13068" max="13068" width="12.09765625" customWidth="1"/>
    <col min="13069" max="13069" width="28" customWidth="1"/>
    <col min="13070" max="13120" width="7.8984375" customWidth="1"/>
    <col min="13313" max="13313" width="7.8984375" customWidth="1"/>
    <col min="13314" max="13314" width="9.3984375" customWidth="1"/>
    <col min="13315" max="13316" width="8.5" customWidth="1"/>
    <col min="13317" max="13317" width="10.09765625" bestFit="1" customWidth="1"/>
    <col min="13318" max="13318" width="10.19921875" customWidth="1"/>
    <col min="13319" max="13319" width="15.69921875" customWidth="1"/>
    <col min="13320" max="13320" width="10.59765625" customWidth="1"/>
    <col min="13321" max="13321" width="12.09765625" customWidth="1"/>
    <col min="13322" max="13322" width="10.69921875" customWidth="1"/>
    <col min="13323" max="13323" width="15.59765625" customWidth="1"/>
    <col min="13324" max="13324" width="12.09765625" customWidth="1"/>
    <col min="13325" max="13325" width="28" customWidth="1"/>
    <col min="13326" max="13376" width="7.8984375" customWidth="1"/>
    <col min="13569" max="13569" width="7.8984375" customWidth="1"/>
    <col min="13570" max="13570" width="9.3984375" customWidth="1"/>
    <col min="13571" max="13572" width="8.5" customWidth="1"/>
    <col min="13573" max="13573" width="10.09765625" bestFit="1" customWidth="1"/>
    <col min="13574" max="13574" width="10.19921875" customWidth="1"/>
    <col min="13575" max="13575" width="15.69921875" customWidth="1"/>
    <col min="13576" max="13576" width="10.59765625" customWidth="1"/>
    <col min="13577" max="13577" width="12.09765625" customWidth="1"/>
    <col min="13578" max="13578" width="10.69921875" customWidth="1"/>
    <col min="13579" max="13579" width="15.59765625" customWidth="1"/>
    <col min="13580" max="13580" width="12.09765625" customWidth="1"/>
    <col min="13581" max="13581" width="28" customWidth="1"/>
    <col min="13582" max="13632" width="7.8984375" customWidth="1"/>
    <col min="13825" max="13825" width="7.8984375" customWidth="1"/>
    <col min="13826" max="13826" width="9.3984375" customWidth="1"/>
    <col min="13827" max="13828" width="8.5" customWidth="1"/>
    <col min="13829" max="13829" width="10.09765625" bestFit="1" customWidth="1"/>
    <col min="13830" max="13830" width="10.19921875" customWidth="1"/>
    <col min="13831" max="13831" width="15.69921875" customWidth="1"/>
    <col min="13832" max="13832" width="10.59765625" customWidth="1"/>
    <col min="13833" max="13833" width="12.09765625" customWidth="1"/>
    <col min="13834" max="13834" width="10.69921875" customWidth="1"/>
    <col min="13835" max="13835" width="15.59765625" customWidth="1"/>
    <col min="13836" max="13836" width="12.09765625" customWidth="1"/>
    <col min="13837" max="13837" width="28" customWidth="1"/>
    <col min="13838" max="13888" width="7.8984375" customWidth="1"/>
    <col min="14081" max="14081" width="7.8984375" customWidth="1"/>
    <col min="14082" max="14082" width="9.3984375" customWidth="1"/>
    <col min="14083" max="14084" width="8.5" customWidth="1"/>
    <col min="14085" max="14085" width="10.09765625" bestFit="1" customWidth="1"/>
    <col min="14086" max="14086" width="10.19921875" customWidth="1"/>
    <col min="14087" max="14087" width="15.69921875" customWidth="1"/>
    <col min="14088" max="14088" width="10.59765625" customWidth="1"/>
    <col min="14089" max="14089" width="12.09765625" customWidth="1"/>
    <col min="14090" max="14090" width="10.69921875" customWidth="1"/>
    <col min="14091" max="14091" width="15.59765625" customWidth="1"/>
    <col min="14092" max="14092" width="12.09765625" customWidth="1"/>
    <col min="14093" max="14093" width="28" customWidth="1"/>
    <col min="14094" max="14144" width="7.8984375" customWidth="1"/>
    <col min="14337" max="14337" width="7.8984375" customWidth="1"/>
    <col min="14338" max="14338" width="9.3984375" customWidth="1"/>
    <col min="14339" max="14340" width="8.5" customWidth="1"/>
    <col min="14341" max="14341" width="10.09765625" bestFit="1" customWidth="1"/>
    <col min="14342" max="14342" width="10.19921875" customWidth="1"/>
    <col min="14343" max="14343" width="15.69921875" customWidth="1"/>
    <col min="14344" max="14344" width="10.59765625" customWidth="1"/>
    <col min="14345" max="14345" width="12.09765625" customWidth="1"/>
    <col min="14346" max="14346" width="10.69921875" customWidth="1"/>
    <col min="14347" max="14347" width="15.59765625" customWidth="1"/>
    <col min="14348" max="14348" width="12.09765625" customWidth="1"/>
    <col min="14349" max="14349" width="28" customWidth="1"/>
    <col min="14350" max="14400" width="7.8984375" customWidth="1"/>
    <col min="14593" max="14593" width="7.8984375" customWidth="1"/>
    <col min="14594" max="14594" width="9.3984375" customWidth="1"/>
    <col min="14595" max="14596" width="8.5" customWidth="1"/>
    <col min="14597" max="14597" width="10.09765625" bestFit="1" customWidth="1"/>
    <col min="14598" max="14598" width="10.19921875" customWidth="1"/>
    <col min="14599" max="14599" width="15.69921875" customWidth="1"/>
    <col min="14600" max="14600" width="10.59765625" customWidth="1"/>
    <col min="14601" max="14601" width="12.09765625" customWidth="1"/>
    <col min="14602" max="14602" width="10.69921875" customWidth="1"/>
    <col min="14603" max="14603" width="15.59765625" customWidth="1"/>
    <col min="14604" max="14604" width="12.09765625" customWidth="1"/>
    <col min="14605" max="14605" width="28" customWidth="1"/>
    <col min="14606" max="14656" width="7.8984375" customWidth="1"/>
    <col min="14849" max="14849" width="7.8984375" customWidth="1"/>
    <col min="14850" max="14850" width="9.3984375" customWidth="1"/>
    <col min="14851" max="14852" width="8.5" customWidth="1"/>
    <col min="14853" max="14853" width="10.09765625" bestFit="1" customWidth="1"/>
    <col min="14854" max="14854" width="10.19921875" customWidth="1"/>
    <col min="14855" max="14855" width="15.69921875" customWidth="1"/>
    <col min="14856" max="14856" width="10.59765625" customWidth="1"/>
    <col min="14857" max="14857" width="12.09765625" customWidth="1"/>
    <col min="14858" max="14858" width="10.69921875" customWidth="1"/>
    <col min="14859" max="14859" width="15.59765625" customWidth="1"/>
    <col min="14860" max="14860" width="12.09765625" customWidth="1"/>
    <col min="14861" max="14861" width="28" customWidth="1"/>
    <col min="14862" max="14912" width="7.8984375" customWidth="1"/>
    <col min="15105" max="15105" width="7.8984375" customWidth="1"/>
    <col min="15106" max="15106" width="9.3984375" customWidth="1"/>
    <col min="15107" max="15108" width="8.5" customWidth="1"/>
    <col min="15109" max="15109" width="10.09765625" bestFit="1" customWidth="1"/>
    <col min="15110" max="15110" width="10.19921875" customWidth="1"/>
    <col min="15111" max="15111" width="15.69921875" customWidth="1"/>
    <col min="15112" max="15112" width="10.59765625" customWidth="1"/>
    <col min="15113" max="15113" width="12.09765625" customWidth="1"/>
    <col min="15114" max="15114" width="10.69921875" customWidth="1"/>
    <col min="15115" max="15115" width="15.59765625" customWidth="1"/>
    <col min="15116" max="15116" width="12.09765625" customWidth="1"/>
    <col min="15117" max="15117" width="28" customWidth="1"/>
    <col min="15118" max="15168" width="7.8984375" customWidth="1"/>
    <col min="15361" max="15361" width="7.8984375" customWidth="1"/>
    <col min="15362" max="15362" width="9.3984375" customWidth="1"/>
    <col min="15363" max="15364" width="8.5" customWidth="1"/>
    <col min="15365" max="15365" width="10.09765625" bestFit="1" customWidth="1"/>
    <col min="15366" max="15366" width="10.19921875" customWidth="1"/>
    <col min="15367" max="15367" width="15.69921875" customWidth="1"/>
    <col min="15368" max="15368" width="10.59765625" customWidth="1"/>
    <col min="15369" max="15369" width="12.09765625" customWidth="1"/>
    <col min="15370" max="15370" width="10.69921875" customWidth="1"/>
    <col min="15371" max="15371" width="15.59765625" customWidth="1"/>
    <col min="15372" max="15372" width="12.09765625" customWidth="1"/>
    <col min="15373" max="15373" width="28" customWidth="1"/>
    <col min="15374" max="15424" width="7.8984375" customWidth="1"/>
    <col min="15617" max="15617" width="7.8984375" customWidth="1"/>
    <col min="15618" max="15618" width="9.3984375" customWidth="1"/>
    <col min="15619" max="15620" width="8.5" customWidth="1"/>
    <col min="15621" max="15621" width="10.09765625" bestFit="1" customWidth="1"/>
    <col min="15622" max="15622" width="10.19921875" customWidth="1"/>
    <col min="15623" max="15623" width="15.69921875" customWidth="1"/>
    <col min="15624" max="15624" width="10.59765625" customWidth="1"/>
    <col min="15625" max="15625" width="12.09765625" customWidth="1"/>
    <col min="15626" max="15626" width="10.69921875" customWidth="1"/>
    <col min="15627" max="15627" width="15.59765625" customWidth="1"/>
    <col min="15628" max="15628" width="12.09765625" customWidth="1"/>
    <col min="15629" max="15629" width="28" customWidth="1"/>
    <col min="15630" max="15680" width="7.8984375" customWidth="1"/>
    <col min="15873" max="15873" width="7.8984375" customWidth="1"/>
    <col min="15874" max="15874" width="9.3984375" customWidth="1"/>
    <col min="15875" max="15876" width="8.5" customWidth="1"/>
    <col min="15877" max="15877" width="10.09765625" bestFit="1" customWidth="1"/>
    <col min="15878" max="15878" width="10.19921875" customWidth="1"/>
    <col min="15879" max="15879" width="15.69921875" customWidth="1"/>
    <col min="15880" max="15880" width="10.59765625" customWidth="1"/>
    <col min="15881" max="15881" width="12.09765625" customWidth="1"/>
    <col min="15882" max="15882" width="10.69921875" customWidth="1"/>
    <col min="15883" max="15883" width="15.59765625" customWidth="1"/>
    <col min="15884" max="15884" width="12.09765625" customWidth="1"/>
    <col min="15885" max="15885" width="28" customWidth="1"/>
    <col min="15886" max="15936" width="7.8984375" customWidth="1"/>
    <col min="16129" max="16129" width="7.8984375" customWidth="1"/>
    <col min="16130" max="16130" width="9.3984375" customWidth="1"/>
    <col min="16131" max="16132" width="8.5" customWidth="1"/>
    <col min="16133" max="16133" width="10.09765625" bestFit="1" customWidth="1"/>
    <col min="16134" max="16134" width="10.19921875" customWidth="1"/>
    <col min="16135" max="16135" width="15.69921875" customWidth="1"/>
    <col min="16136" max="16136" width="10.59765625" customWidth="1"/>
    <col min="16137" max="16137" width="12.09765625" customWidth="1"/>
    <col min="16138" max="16138" width="10.69921875" customWidth="1"/>
    <col min="16139" max="16139" width="15.59765625" customWidth="1"/>
    <col min="16140" max="16140" width="12.09765625" customWidth="1"/>
    <col min="16141" max="16141" width="28" customWidth="1"/>
    <col min="16142" max="16192" width="7.8984375" customWidth="1"/>
  </cols>
  <sheetData>
    <row r="1" spans="1:64" ht="17.399999999999999">
      <c r="A1" s="21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8" customHeight="1">
      <c r="A2" s="21"/>
      <c r="B2" s="151" t="s">
        <v>371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7.399999999999999" customHeight="1">
      <c r="A3" s="21"/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>
      <c r="A4" s="21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4" t="s">
        <v>6</v>
      </c>
      <c r="H4" s="34" t="s">
        <v>7</v>
      </c>
      <c r="I4" s="34" t="s">
        <v>8</v>
      </c>
      <c r="J4" s="33" t="s">
        <v>9</v>
      </c>
      <c r="K4" s="33" t="s">
        <v>10</v>
      </c>
      <c r="L4" s="33" t="s">
        <v>11</v>
      </c>
      <c r="M4" s="120" t="s">
        <v>12</v>
      </c>
      <c r="N4" s="1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79.2">
      <c r="A5" s="20"/>
      <c r="B5" s="35" t="s">
        <v>13</v>
      </c>
      <c r="C5" s="36" t="s">
        <v>14</v>
      </c>
      <c r="D5" s="36" t="s">
        <v>15</v>
      </c>
      <c r="E5" s="36" t="s">
        <v>16</v>
      </c>
      <c r="F5" s="37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9" t="s">
        <v>22</v>
      </c>
      <c r="L5" s="39" t="s">
        <v>23</v>
      </c>
      <c r="M5" s="107" t="s">
        <v>24</v>
      </c>
      <c r="N5" s="108"/>
      <c r="O5" s="22"/>
      <c r="P5" s="22"/>
      <c r="Q5" s="22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>
      <c r="A6" s="25"/>
      <c r="B6" s="32">
        <v>100</v>
      </c>
      <c r="C6" s="40">
        <v>0</v>
      </c>
      <c r="D6" s="40">
        <v>0</v>
      </c>
      <c r="E6" s="41">
        <v>16722</v>
      </c>
      <c r="F6" s="41">
        <v>16822</v>
      </c>
      <c r="G6" s="41">
        <v>3714</v>
      </c>
      <c r="H6" s="41">
        <v>13108</v>
      </c>
      <c r="I6" s="41">
        <f>H6/2</f>
        <v>6554</v>
      </c>
      <c r="J6" s="41">
        <f>'All. A_Concessioni 2023 Stampa'!M81</f>
        <v>6472.0899999999974</v>
      </c>
      <c r="K6" s="40">
        <v>0</v>
      </c>
      <c r="L6" s="40">
        <v>0</v>
      </c>
      <c r="M6" s="41">
        <f>M19</f>
        <v>81.910000000002583</v>
      </c>
      <c r="N6" s="111">
        <f>M19/H6</f>
        <v>6.2488556606654392E-3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8" spans="1:64">
      <c r="B8" s="121" t="s">
        <v>25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64">
      <c r="B9" s="122" t="s">
        <v>26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64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</row>
    <row r="11" spans="1:64" ht="14.25" customHeight="1">
      <c r="B11" s="152" t="s">
        <v>370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64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64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U13" t="s">
        <v>28</v>
      </c>
    </row>
    <row r="14" spans="1:64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9" spans="3:16">
      <c r="G19" s="125" t="s">
        <v>29</v>
      </c>
      <c r="H19" s="125"/>
      <c r="I19" s="125"/>
      <c r="J19" s="125"/>
      <c r="K19" s="102">
        <f>I6+M19</f>
        <v>6635.9100000000026</v>
      </c>
      <c r="M19" s="41">
        <f>H6-I6-J6</f>
        <v>81.910000000002583</v>
      </c>
      <c r="N19" s="126" t="s">
        <v>30</v>
      </c>
      <c r="O19" s="125"/>
      <c r="P19" s="125"/>
    </row>
    <row r="20" spans="3:16">
      <c r="F20" s="27"/>
      <c r="K20" s="105">
        <f>K19/H6</f>
        <v>0.50624885566066546</v>
      </c>
      <c r="M20" s="109">
        <f>N6</f>
        <v>6.2488556606654392E-3</v>
      </c>
      <c r="N20" t="s">
        <v>31</v>
      </c>
    </row>
    <row r="21" spans="3:16">
      <c r="G21" t="s">
        <v>32</v>
      </c>
      <c r="K21" s="106">
        <f>J6/H6</f>
        <v>0.49375114433933454</v>
      </c>
      <c r="M21" s="103"/>
    </row>
    <row r="22" spans="3:16">
      <c r="J22" t="s">
        <v>33</v>
      </c>
      <c r="K22" s="110"/>
      <c r="M22" s="104"/>
    </row>
    <row r="23" spans="3:16">
      <c r="H23" s="27"/>
      <c r="J23" s="27"/>
    </row>
    <row r="24" spans="3:16" ht="14.4">
      <c r="C24" s="28"/>
      <c r="I24" s="27"/>
    </row>
    <row r="25" spans="3:16">
      <c r="G25" s="117"/>
      <c r="H25" s="118"/>
      <c r="I25" s="118"/>
      <c r="J25" s="118"/>
      <c r="K25" s="118"/>
      <c r="L25" s="118"/>
      <c r="M25" s="118"/>
      <c r="N25" s="118"/>
      <c r="O25" s="118"/>
      <c r="P25" s="118"/>
    </row>
    <row r="26" spans="3:16"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3:16"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3:16" ht="48" customHeight="1"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</sheetData>
  <mergeCells count="10">
    <mergeCell ref="B2:N2"/>
    <mergeCell ref="G25:P28"/>
    <mergeCell ref="G19:J19"/>
    <mergeCell ref="B3:N3"/>
    <mergeCell ref="M4:N4"/>
    <mergeCell ref="B8:N8"/>
    <mergeCell ref="B9:N9"/>
    <mergeCell ref="B11:N14"/>
    <mergeCell ref="N19:P19"/>
    <mergeCell ref="B10:N10"/>
  </mergeCells>
  <pageMargins left="0.7" right="0.7" top="0.75" bottom="0.75" header="0.75" footer="0.75"/>
  <pageSetup paperSize="9" scale="53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535B066F2B1A43B706ECF4588E7959" ma:contentTypeVersion="" ma:contentTypeDescription="Creare un nuovo documento." ma:contentTypeScope="" ma:versionID="afcb8370514f0d4f13690e1d391aed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8840ef4907589901dd41a68d25d74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24992-3636-42C8-BD4D-27EC9BD660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4D60D7-1714-42EC-BC0D-AE6A11DB9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747398-893A-4EE6-A461-501AD59E17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quota_linea_costa CDM stagional</vt:lpstr>
      <vt:lpstr>All. A_Concessioni 2023 Stampa</vt:lpstr>
      <vt:lpstr>All. B quota_linea_costa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BRIVIO MARIA CRISTINA</cp:lastModifiedBy>
  <cp:revision>21</cp:revision>
  <cp:lastPrinted>2024-02-28T12:51:13Z</cp:lastPrinted>
  <dcterms:created xsi:type="dcterms:W3CDTF">2020-02-28T09:45:11Z</dcterms:created>
  <dcterms:modified xsi:type="dcterms:W3CDTF">2024-02-29T18:04:13Z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0x01010082535B066F2B1A43B706ECF4588E7959</vt:lpwstr>
  </property>
</Properties>
</file>